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December" sheetId="1" r:id="rId1"/>
    <sheet name="Congressional" sheetId="2" r:id="rId2"/>
    <sheet name="Senate" sheetId="3" r:id="rId3"/>
    <sheet name="KSHOUSE" sheetId="4" r:id="rId4"/>
    <sheet name="State Board Of Education" sheetId="5" r:id="rId5"/>
    <sheet name="Judicial" sheetId="6" r:id="rId6"/>
  </sheets>
  <definedNames/>
  <calcPr fullCalcOnLoad="1"/>
</workbook>
</file>

<file path=xl/sharedStrings.xml><?xml version="1.0" encoding="utf-8"?>
<sst xmlns="http://schemas.openxmlformats.org/spreadsheetml/2006/main" count="405" uniqueCount="323">
  <si>
    <t>County</t>
  </si>
  <si>
    <t>Democratic</t>
  </si>
  <si>
    <t>Libertarian</t>
  </si>
  <si>
    <t>Reform</t>
  </si>
  <si>
    <t>Republican</t>
  </si>
  <si>
    <t>Unaffiliated</t>
  </si>
  <si>
    <t>Total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</si>
  <si>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</si>
  <si>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</si>
  <si>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</si>
  <si>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</si>
  <si>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</si>
  <si>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</si>
  <si>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</si>
  <si>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</si>
  <si>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</si>
  <si>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</si>
  <si>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</si>
  <si>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</si>
  <si>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</si>
  <si>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</si>
  <si>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</si>
  <si>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</si>
  <si>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</si>
  <si>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</si>
  <si>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</si>
  <si>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</si>
  <si>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</si>
  <si>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</si>
  <si>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</si>
  <si>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</si>
  <si>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</si>
  <si>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</si>
  <si>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</si>
  <si>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</si>
  <si>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</si>
  <si>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</si>
  <si>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</si>
  <si>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</si>
  <si>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</si>
  <si>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</si>
  <si>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</si>
  <si>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</si>
  <si>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</si>
  <si>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</si>
  <si>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</si>
  <si>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</si>
  <si>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</si>
  <si>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</si>
  <si>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</si>
  <si>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</si>
  <si>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</si>
  <si>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</si>
  <si>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</si>
  <si>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</si>
  <si>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</si>
  <si>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</si>
  <si>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</si>
  <si>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</si>
  <si>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</si>
  <si>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</si>
  <si>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</si>
  <si>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</si>
  <si>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</si>
  <si>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</si>
  <si>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</si>
  <si>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</si>
  <si>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</si>
  <si>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</si>
  <si>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</si>
  <si>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</si>
  <si>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</si>
  <si>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</si>
  <si>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</si>
  <si>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</si>
  <si>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</si>
  <si>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</si>
  <si>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</si>
  <si>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</si>
  <si>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</si>
  <si>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</si>
  <si>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</si>
  <si>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</si>
  <si>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</si>
  <si>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</si>
  <si>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</si>
  <si>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</si>
  <si>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</si>
  <si>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</si>
  <si>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</si>
  <si>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</si>
  <si>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</si>
  <si>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</si>
  <si>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</si>
  <si>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</si>
  <si>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</si>
  <si>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</si>
  <si>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</si>
  <si>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</si>
  <si>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</si>
  <si>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</si>
  <si>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</si>
  <si>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</si>
  <si>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</si>
  <si>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</si>
  <si>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</si>
  <si>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</si>
  <si>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</si>
  <si>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</si>
  <si>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</si>
  <si>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</si>
  <si>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</si>
  <si>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Totals</t>
  </si>
  <si>
    <t>U.S. House District 1</t>
  </si>
  <si>
    <t>U.S. House District 2</t>
  </si>
  <si>
    <t>U.S. House District 3</t>
  </si>
  <si>
    <t>U.S. House District 4</t>
  </si>
  <si>
    <t>Kansas House District 1</t>
  </si>
  <si>
    <t>Kansas House District 2</t>
  </si>
  <si>
    <t>Kansas House District 3</t>
  </si>
  <si>
    <t>Kansas House District 4</t>
  </si>
  <si>
    <t>Kansas House District 5</t>
  </si>
  <si>
    <t>Kansas House District 6</t>
  </si>
  <si>
    <t>Kansas House District 7</t>
  </si>
  <si>
    <t>Kansas House District 8</t>
  </si>
  <si>
    <t>Kansas House District 9</t>
  </si>
  <si>
    <t>Kansas House District 10</t>
  </si>
  <si>
    <t>Kansas House District 11</t>
  </si>
  <si>
    <t>Kansas House District 12</t>
  </si>
  <si>
    <t>Kansas House District 13</t>
  </si>
  <si>
    <t>Kansas House District 14</t>
  </si>
  <si>
    <t>Kansas House District 15</t>
  </si>
  <si>
    <t>Kansas House District 16</t>
  </si>
  <si>
    <t>Kansas House District 17</t>
  </si>
  <si>
    <t>Kansas House District 18</t>
  </si>
  <si>
    <t>Kansas House District 19</t>
  </si>
  <si>
    <t>Kansas House District 20</t>
  </si>
  <si>
    <t>Kansas House District 21</t>
  </si>
  <si>
    <t>Kansas House District 22</t>
  </si>
  <si>
    <t>Kansas House District 23</t>
  </si>
  <si>
    <t>Kansas House District 24</t>
  </si>
  <si>
    <t>Kansas House District 25</t>
  </si>
  <si>
    <t>Kansas House District 26</t>
  </si>
  <si>
    <t>Kansas House District 27</t>
  </si>
  <si>
    <t>Kansas House District 28</t>
  </si>
  <si>
    <t>Kansas House District 29</t>
  </si>
  <si>
    <t>Kansas House District 30</t>
  </si>
  <si>
    <t>Kansas House District 31</t>
  </si>
  <si>
    <t>Kansas House District 32</t>
  </si>
  <si>
    <t>Kansas House District 33</t>
  </si>
  <si>
    <t>Kansas House District 34</t>
  </si>
  <si>
    <t>Kansas House District 35</t>
  </si>
  <si>
    <t>Kansas House District 36</t>
  </si>
  <si>
    <t>Kansas House District 37</t>
  </si>
  <si>
    <t>Kansas House District 38</t>
  </si>
  <si>
    <t>Kansas House District 39</t>
  </si>
  <si>
    <t>Kansas House District 40</t>
  </si>
  <si>
    <t>Kansas House District 41</t>
  </si>
  <si>
    <t>Kansas House District 42</t>
  </si>
  <si>
    <t>Kansas House District 43</t>
  </si>
  <si>
    <t>Kansas House District 44</t>
  </si>
  <si>
    <t>Kansas House District 45</t>
  </si>
  <si>
    <t>Kansas House District 46</t>
  </si>
  <si>
    <t>Kansas House District 47</t>
  </si>
  <si>
    <t>Kansas House District 48</t>
  </si>
  <si>
    <t>Kansas House District 49</t>
  </si>
  <si>
    <t>Kansas House District 50</t>
  </si>
  <si>
    <t>Kansas House District 51</t>
  </si>
  <si>
    <t>Kansas House District 52</t>
  </si>
  <si>
    <t>Kansas House District 53</t>
  </si>
  <si>
    <t>Kansas House District 54</t>
  </si>
  <si>
    <t>Kansas House District 55</t>
  </si>
  <si>
    <t>Kansas House District 56</t>
  </si>
  <si>
    <t>Kansas House District 57</t>
  </si>
  <si>
    <t>Kansas House District 58</t>
  </si>
  <si>
    <t>Kansas House District 59</t>
  </si>
  <si>
    <t>Kansas House District 60</t>
  </si>
  <si>
    <t>Kansas House District 61</t>
  </si>
  <si>
    <t>Kansas House District 62</t>
  </si>
  <si>
    <t>Kansas House District 63</t>
  </si>
  <si>
    <t>Kansas House District 64</t>
  </si>
  <si>
    <t>Kansas House District 65</t>
  </si>
  <si>
    <t>Kansas House District 66</t>
  </si>
  <si>
    <t>Kansas House District 67</t>
  </si>
  <si>
    <t>Kansas House District 68</t>
  </si>
  <si>
    <t>Kansas House District 69</t>
  </si>
  <si>
    <t>Kansas House District 70</t>
  </si>
  <si>
    <t>Kansas House District 71</t>
  </si>
  <si>
    <t>Kansas House District 72</t>
  </si>
  <si>
    <t>Kansas House District 73</t>
  </si>
  <si>
    <t>Kansas House District 74</t>
  </si>
  <si>
    <t>Kansas House District 75</t>
  </si>
  <si>
    <t>Kansas House District 76</t>
  </si>
  <si>
    <t>Kansas House District 77</t>
  </si>
  <si>
    <t>Kansas House District 78</t>
  </si>
  <si>
    <t>Kansas House District 79</t>
  </si>
  <si>
    <t>Kansas House District 80</t>
  </si>
  <si>
    <t>Kansas House District 81</t>
  </si>
  <si>
    <t>Kansas House District 82</t>
  </si>
  <si>
    <t>Kansas House District 83</t>
  </si>
  <si>
    <t>Kansas House District 84</t>
  </si>
  <si>
    <t>Kansas House District 85</t>
  </si>
  <si>
    <t>Kansas House District 86</t>
  </si>
  <si>
    <t>Kansas House District 87</t>
  </si>
  <si>
    <t>Kansas House District 88</t>
  </si>
  <si>
    <t>Kansas House District 89</t>
  </si>
  <si>
    <t>Kansas House District 90</t>
  </si>
  <si>
    <t>Kansas House District 91</t>
  </si>
  <si>
    <t>Kansas House District 92</t>
  </si>
  <si>
    <t>Kansas House District 93</t>
  </si>
  <si>
    <t>Kansas House District 94</t>
  </si>
  <si>
    <t>Kansas House District 95</t>
  </si>
  <si>
    <t>Kansas House District 96</t>
  </si>
  <si>
    <t>Kansas House District 97</t>
  </si>
  <si>
    <t>Kansas House District 98</t>
  </si>
  <si>
    <t>Kansas House District 99</t>
  </si>
  <si>
    <t>Kansas House District 100</t>
  </si>
  <si>
    <t>Kansas House District 101</t>
  </si>
  <si>
    <t>Kansas House District 102</t>
  </si>
  <si>
    <t>Kansas House District 103</t>
  </si>
  <si>
    <t>Kansas House District 104</t>
  </si>
  <si>
    <t>Kansas House District 105</t>
  </si>
  <si>
    <t>Kansas House District 106</t>
  </si>
  <si>
    <t>Kansas House District 107</t>
  </si>
  <si>
    <t>Kansas House District 108</t>
  </si>
  <si>
    <t>Kansas House District 109</t>
  </si>
  <si>
    <t>Kansas House District 110</t>
  </si>
  <si>
    <t>Kansas House District 111</t>
  </si>
  <si>
    <t>Kansas House District 112</t>
  </si>
  <si>
    <t>Kansas House District 113</t>
  </si>
  <si>
    <t>Kansas House District 114</t>
  </si>
  <si>
    <t>Kansas House District 115</t>
  </si>
  <si>
    <t>Kansas House District 116</t>
  </si>
  <si>
    <t>Kansas House District 117</t>
  </si>
  <si>
    <t>Kansas House District 118</t>
  </si>
  <si>
    <t>Kansas House District 119</t>
  </si>
  <si>
    <t>Kansas House District 120</t>
  </si>
  <si>
    <t>Kansas House District 121</t>
  </si>
  <si>
    <t>Kansas House District 122</t>
  </si>
  <si>
    <t>Kansas House District 123</t>
  </si>
  <si>
    <t>Kansas House District 124</t>
  </si>
  <si>
    <t>Kansas House District 125</t>
  </si>
  <si>
    <t>Judicial District 1</t>
  </si>
  <si>
    <t>Judicial District 2</t>
  </si>
  <si>
    <t>Judicial District 3</t>
  </si>
  <si>
    <t>Judicial District 4</t>
  </si>
  <si>
    <t>Judicial District 5</t>
  </si>
  <si>
    <t>Judicial District 6</t>
  </si>
  <si>
    <t>Judicial District 7</t>
  </si>
  <si>
    <t>Judicial District 8</t>
  </si>
  <si>
    <t>Judicial District 9</t>
  </si>
  <si>
    <t>Judicial District 10</t>
  </si>
  <si>
    <t>Judicial District 11</t>
  </si>
  <si>
    <t>Judicial District 12</t>
  </si>
  <si>
    <t>Judicial District 13</t>
  </si>
  <si>
    <t>Judicial District 14</t>
  </si>
  <si>
    <t>Judicial District 15</t>
  </si>
  <si>
    <t>Judicial District 16</t>
  </si>
  <si>
    <t>Judicial District 17</t>
  </si>
  <si>
    <t>Judicial District 18</t>
  </si>
  <si>
    <t>Judicial District 19</t>
  </si>
  <si>
    <t>Judicial District 20</t>
  </si>
  <si>
    <t>Judicial District 21</t>
  </si>
  <si>
    <t>Judicial District 22</t>
  </si>
  <si>
    <t>Judicial District 23</t>
  </si>
  <si>
    <t>Judicial District 24</t>
  </si>
  <si>
    <t>Judicial District 25</t>
  </si>
  <si>
    <t>Judicial District 26</t>
  </si>
  <si>
    <t>Judicial District 27</t>
  </si>
  <si>
    <t>Judicial District 28</t>
  </si>
  <si>
    <t>Judicial District 29</t>
  </si>
  <si>
    <t>Judicial District 30</t>
  </si>
  <si>
    <t>Judicial District 31</t>
  </si>
  <si>
    <t>Kansas Senate District 1</t>
  </si>
  <si>
    <t>Kansas Senate District 2</t>
  </si>
  <si>
    <t>Kansas Senate District 3</t>
  </si>
  <si>
    <t>Kansas Senate District 4</t>
  </si>
  <si>
    <t>Kansas Senate District 5</t>
  </si>
  <si>
    <t>Kansas Senate District 6</t>
  </si>
  <si>
    <t>Kansas Senate District 7</t>
  </si>
  <si>
    <t>Kansas Senate District 8</t>
  </si>
  <si>
    <t>Kansas Senate District 9</t>
  </si>
  <si>
    <t>Kansas Senate District 10</t>
  </si>
  <si>
    <t>Kansas Senate District 11</t>
  </si>
  <si>
    <t>Kansas Senate District 12</t>
  </si>
  <si>
    <t>Kansas Senate District 13</t>
  </si>
  <si>
    <t>Kansas Senate District 14</t>
  </si>
  <si>
    <t>Kansas Senate District 15</t>
  </si>
  <si>
    <t>Kansas Senate District 16</t>
  </si>
  <si>
    <t>Kansas Senate District 17</t>
  </si>
  <si>
    <t>Kansas Senate District 18</t>
  </si>
  <si>
    <t>Kansas Senate District 19</t>
  </si>
  <si>
    <t>Kansas Senate District 20</t>
  </si>
  <si>
    <t>Kansas Senate District 21</t>
  </si>
  <si>
    <t>Kansas Senate District 22</t>
  </si>
  <si>
    <t>Kansas Senate District 23</t>
  </si>
  <si>
    <t>Kansas Senate District 24</t>
  </si>
  <si>
    <t>Kansas Senate District 25</t>
  </si>
  <si>
    <t>Kansas Senate District 26</t>
  </si>
  <si>
    <t>Kansas Senate District 27</t>
  </si>
  <si>
    <t>Kansas Senate District 28</t>
  </si>
  <si>
    <t>Kansas Senate District 29</t>
  </si>
  <si>
    <t>Kansas Senate District 30</t>
  </si>
  <si>
    <t>Kansas Senate District 31</t>
  </si>
  <si>
    <t>Kansas Senate District 32</t>
  </si>
  <si>
    <t>Kansas Senate District 33</t>
  </si>
  <si>
    <t>Kansas Senate District 34</t>
  </si>
  <si>
    <t>Kansas Senate District 35</t>
  </si>
  <si>
    <t>Kansas Senate District 36</t>
  </si>
  <si>
    <t>Kansas Senate District 37</t>
  </si>
  <si>
    <t>Kansas Senate District 38</t>
  </si>
  <si>
    <t>Kansas Senate District 39</t>
  </si>
  <si>
    <t>Kansas Senate District 40</t>
  </si>
  <si>
    <t>State Board of Education District 01</t>
  </si>
  <si>
    <t>State Board of Education District 02</t>
  </si>
  <si>
    <t>State Board of Education District 03</t>
  </si>
  <si>
    <t>State Board of Education District 04</t>
  </si>
  <si>
    <t>State Board of Education District 05</t>
  </si>
  <si>
    <t>State Board of Education District 06</t>
  </si>
  <si>
    <t>State Board of Education District 07</t>
  </si>
  <si>
    <t>State Board of Education District 08</t>
  </si>
  <si>
    <t>State Board of Education District 09</t>
  </si>
  <si>
    <t>State Board of Education District 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</si>
</sst>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0" xfId="15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3">
      <pane xSplit="1" ySplit="1" topLeftCell="B4" activePane="bottomRight" state="frozen"/>
      <selection pane="topLeft" activeCell="A3" sqref="A3"/>
      <selection pane="topRight" activeCell="A3" sqref="A3"/>
      <selection pane="bottomLeft" activeCell="A110" sqref="A110"/>
      <selection pane="bottomRight" activeCell="C14" sqref="C14"/>
    </sheetView>
  </sheetViews>
  <sheetFormatPr defaultColWidth="9.140625" defaultRowHeight="12.75"/>
  <cols>
    <col min="1" max="1" width="16.42187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ht="15.75">
      <c r="A1" s="1"/>
    </row>
    <row r="3" spans="1:7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15.75">
      <c r="A4" s="4"/>
      <c r="B4" s="5"/>
      <c r="C4" s="5"/>
      <c r="D4" s="5"/>
      <c r="E4" s="5"/>
      <c r="F4" s="5"/>
      <c r="G4" s="5"/>
    </row>
    <row r="5" spans="1:8" ht="15.75">
      <c r="A5" s="3" t="s">
        <v>7</v>
      </c>
      <c r="B5" s="6">
        <v>1846</v>
      </c>
      <c r="C5" s="6">
        <v>54</v>
      </c>
      <c r="D5" s="6">
        <v>7</v>
      </c>
      <c r="E5" s="6">
        <v>4030</v>
      </c>
      <c r="F5" s="6">
        <v>2073</v>
      </c>
      <c r="G5" s="6">
        <v>8010</v>
      </c>
      <c r="H5" s="7">
        <f aca="true" t="shared" si="0" ref="H5:H42">SUM(B5:F5)</f>
        <v>8010</v>
      </c>
    </row>
    <row r="6" spans="1:8" ht="15.75">
      <c r="A6" s="3" t="s">
        <v>8</v>
      </c>
      <c r="B6" s="6">
        <v>1542</v>
      </c>
      <c r="C6" s="6">
        <v>42</v>
      </c>
      <c r="D6" s="6">
        <v>11</v>
      </c>
      <c r="E6" s="6">
        <v>2152</v>
      </c>
      <c r="F6" s="6">
        <v>1704</v>
      </c>
      <c r="G6" s="6">
        <v>5451</v>
      </c>
      <c r="H6" s="7">
        <f t="shared" si="0"/>
        <v>5451</v>
      </c>
    </row>
    <row r="7" spans="1:8" ht="15.75">
      <c r="A7" s="3" t="s">
        <v>9</v>
      </c>
      <c r="B7" s="6">
        <v>3525</v>
      </c>
      <c r="C7" s="6">
        <v>41</v>
      </c>
      <c r="D7" s="6">
        <v>26</v>
      </c>
      <c r="E7" s="6">
        <v>3422</v>
      </c>
      <c r="F7" s="6">
        <v>3102</v>
      </c>
      <c r="G7" s="6">
        <v>10116</v>
      </c>
      <c r="H7" s="7">
        <f t="shared" si="0"/>
        <v>10116</v>
      </c>
    </row>
    <row r="8" spans="1:8" ht="15.75">
      <c r="A8" s="3" t="s">
        <v>10</v>
      </c>
      <c r="B8" s="6">
        <v>793</v>
      </c>
      <c r="C8" s="6">
        <v>16</v>
      </c>
      <c r="D8" s="6">
        <v>2</v>
      </c>
      <c r="E8" s="6">
        <v>1975</v>
      </c>
      <c r="F8" s="6">
        <v>736</v>
      </c>
      <c r="G8" s="6">
        <v>3522</v>
      </c>
      <c r="H8" s="7">
        <f t="shared" si="0"/>
        <v>3522</v>
      </c>
    </row>
    <row r="9" spans="1:8" ht="15.75">
      <c r="A9" s="3" t="s">
        <v>11</v>
      </c>
      <c r="B9" s="6">
        <v>3412</v>
      </c>
      <c r="C9" s="6">
        <v>41</v>
      </c>
      <c r="D9" s="6">
        <v>9</v>
      </c>
      <c r="E9" s="6">
        <v>8918</v>
      </c>
      <c r="F9" s="6">
        <v>3751</v>
      </c>
      <c r="G9" s="6">
        <v>16131</v>
      </c>
      <c r="H9" s="7">
        <f t="shared" si="0"/>
        <v>16131</v>
      </c>
    </row>
    <row r="10" spans="1:8" ht="15.75">
      <c r="A10" s="3" t="s">
        <v>12</v>
      </c>
      <c r="B10" s="6">
        <v>3085</v>
      </c>
      <c r="C10" s="6">
        <v>52</v>
      </c>
      <c r="D10" s="6">
        <v>13</v>
      </c>
      <c r="E10" s="6">
        <v>4139</v>
      </c>
      <c r="F10" s="6">
        <v>2486</v>
      </c>
      <c r="G10" s="6">
        <v>9775</v>
      </c>
      <c r="H10" s="7">
        <f t="shared" si="0"/>
        <v>9775</v>
      </c>
    </row>
    <row r="11" spans="1:8" ht="15.75">
      <c r="A11" s="3" t="s">
        <v>13</v>
      </c>
      <c r="B11" s="6">
        <v>1301</v>
      </c>
      <c r="C11" s="6">
        <v>20</v>
      </c>
      <c r="D11" s="6">
        <v>4</v>
      </c>
      <c r="E11" s="6">
        <v>3695</v>
      </c>
      <c r="F11" s="6">
        <v>1201</v>
      </c>
      <c r="G11" s="6">
        <v>6221</v>
      </c>
      <c r="H11" s="7">
        <f t="shared" si="0"/>
        <v>6221</v>
      </c>
    </row>
    <row r="12" spans="1:8" ht="15.75">
      <c r="A12" s="3" t="s">
        <v>14</v>
      </c>
      <c r="B12" s="6">
        <v>8408</v>
      </c>
      <c r="C12" s="6">
        <v>202</v>
      </c>
      <c r="D12" s="6">
        <v>21</v>
      </c>
      <c r="E12" s="6">
        <v>17696</v>
      </c>
      <c r="F12" s="6">
        <v>10583</v>
      </c>
      <c r="G12" s="6">
        <v>36910</v>
      </c>
      <c r="H12" s="7">
        <f t="shared" si="0"/>
        <v>36910</v>
      </c>
    </row>
    <row r="13" spans="1:8" ht="15.75">
      <c r="A13" s="3" t="s">
        <v>15</v>
      </c>
      <c r="B13" s="6">
        <v>338</v>
      </c>
      <c r="C13" s="6">
        <v>8</v>
      </c>
      <c r="D13" s="6">
        <v>0</v>
      </c>
      <c r="E13" s="6">
        <v>1231</v>
      </c>
      <c r="F13" s="6">
        <v>297</v>
      </c>
      <c r="G13" s="6">
        <v>1874</v>
      </c>
      <c r="H13" s="7">
        <f t="shared" si="0"/>
        <v>1874</v>
      </c>
    </row>
    <row r="14" spans="1:8" ht="15.75">
      <c r="A14" s="3" t="s">
        <v>16</v>
      </c>
      <c r="B14" s="6">
        <v>502</v>
      </c>
      <c r="C14" s="6">
        <v>12</v>
      </c>
      <c r="D14" s="6">
        <v>2</v>
      </c>
      <c r="E14" s="6">
        <v>1824</v>
      </c>
      <c r="F14" s="6">
        <v>474</v>
      </c>
      <c r="G14" s="6">
        <v>2814</v>
      </c>
      <c r="H14" s="7">
        <f t="shared" si="0"/>
        <v>2814</v>
      </c>
    </row>
    <row r="15" spans="1:8" ht="15.75">
      <c r="A15" s="3" t="s">
        <v>17</v>
      </c>
      <c r="B15" s="6">
        <v>6322</v>
      </c>
      <c r="C15" s="6">
        <v>107</v>
      </c>
      <c r="D15" s="6">
        <v>17</v>
      </c>
      <c r="E15" s="6">
        <v>5526</v>
      </c>
      <c r="F15" s="6">
        <v>4242</v>
      </c>
      <c r="G15" s="6">
        <v>16214</v>
      </c>
      <c r="H15" s="7">
        <f t="shared" si="0"/>
        <v>16214</v>
      </c>
    </row>
    <row r="16" spans="1:8" ht="15.75">
      <c r="A16" s="3" t="s">
        <v>18</v>
      </c>
      <c r="B16" s="6">
        <v>305</v>
      </c>
      <c r="C16" s="6">
        <v>10</v>
      </c>
      <c r="D16" s="6">
        <v>0</v>
      </c>
      <c r="E16" s="6">
        <v>1401</v>
      </c>
      <c r="F16" s="6">
        <v>224</v>
      </c>
      <c r="G16" s="6">
        <v>1940</v>
      </c>
      <c r="H16" s="7">
        <f t="shared" si="0"/>
        <v>1940</v>
      </c>
    </row>
    <row r="17" spans="1:8" ht="15.75">
      <c r="A17" s="3" t="s">
        <v>19</v>
      </c>
      <c r="B17" s="6">
        <v>350</v>
      </c>
      <c r="C17" s="6">
        <v>12</v>
      </c>
      <c r="D17" s="6">
        <v>1</v>
      </c>
      <c r="E17" s="6">
        <v>923</v>
      </c>
      <c r="F17" s="6">
        <v>255</v>
      </c>
      <c r="G17" s="6">
        <v>1541</v>
      </c>
      <c r="H17" s="7">
        <f t="shared" si="0"/>
        <v>1541</v>
      </c>
    </row>
    <row r="18" spans="1:8" ht="15.75">
      <c r="A18" s="3" t="s">
        <v>20</v>
      </c>
      <c r="B18" s="6">
        <v>742</v>
      </c>
      <c r="C18" s="6">
        <v>28</v>
      </c>
      <c r="D18" s="6">
        <v>7</v>
      </c>
      <c r="E18" s="6">
        <v>4083</v>
      </c>
      <c r="F18" s="6">
        <v>1179</v>
      </c>
      <c r="G18" s="6">
        <v>6039</v>
      </c>
      <c r="H18" s="7">
        <f t="shared" si="0"/>
        <v>6039</v>
      </c>
    </row>
    <row r="19" spans="1:8" ht="15.75">
      <c r="A19" s="3" t="s">
        <v>21</v>
      </c>
      <c r="B19" s="6">
        <v>1245</v>
      </c>
      <c r="C19" s="6">
        <v>22</v>
      </c>
      <c r="D19" s="6">
        <v>4</v>
      </c>
      <c r="E19" s="6">
        <v>3380</v>
      </c>
      <c r="F19" s="6">
        <v>1560</v>
      </c>
      <c r="G19" s="6">
        <v>6211</v>
      </c>
      <c r="H19" s="7">
        <f t="shared" si="0"/>
        <v>6211</v>
      </c>
    </row>
    <row r="20" spans="1:8" ht="15.75">
      <c r="A20" s="3" t="s">
        <v>22</v>
      </c>
      <c r="B20" s="6">
        <v>1169</v>
      </c>
      <c r="C20" s="6">
        <v>29</v>
      </c>
      <c r="D20" s="6">
        <v>2</v>
      </c>
      <c r="E20" s="6">
        <v>3560</v>
      </c>
      <c r="F20" s="6">
        <v>1153</v>
      </c>
      <c r="G20" s="6">
        <v>5913</v>
      </c>
      <c r="H20" s="7">
        <f t="shared" si="0"/>
        <v>5913</v>
      </c>
    </row>
    <row r="21" spans="1:8" ht="15.75">
      <c r="A21" s="3" t="s">
        <v>23</v>
      </c>
      <c r="B21" s="6">
        <v>250</v>
      </c>
      <c r="C21" s="6">
        <v>4</v>
      </c>
      <c r="D21" s="6">
        <v>0</v>
      </c>
      <c r="E21" s="6">
        <v>871</v>
      </c>
      <c r="F21" s="6">
        <v>148</v>
      </c>
      <c r="G21" s="6">
        <v>1273</v>
      </c>
      <c r="H21" s="7">
        <f t="shared" si="0"/>
        <v>1273</v>
      </c>
    </row>
    <row r="22" spans="1:8" ht="15.75">
      <c r="A22" s="3" t="s">
        <v>24</v>
      </c>
      <c r="B22" s="6">
        <v>6428</v>
      </c>
      <c r="C22" s="6">
        <v>180</v>
      </c>
      <c r="D22" s="6">
        <v>48</v>
      </c>
      <c r="E22" s="6">
        <v>9271</v>
      </c>
      <c r="F22" s="6">
        <v>6691</v>
      </c>
      <c r="G22" s="6">
        <v>22618</v>
      </c>
      <c r="H22" s="7">
        <f t="shared" si="0"/>
        <v>22618</v>
      </c>
    </row>
    <row r="23" spans="1:8" ht="15.75">
      <c r="A23" s="3" t="s">
        <v>25</v>
      </c>
      <c r="B23" s="6">
        <v>9548</v>
      </c>
      <c r="C23" s="6">
        <v>190</v>
      </c>
      <c r="D23" s="6">
        <v>28</v>
      </c>
      <c r="E23" s="6">
        <v>7877</v>
      </c>
      <c r="F23" s="6">
        <v>6946</v>
      </c>
      <c r="G23" s="6">
        <v>24589</v>
      </c>
      <c r="H23" s="7">
        <f t="shared" si="0"/>
        <v>24589</v>
      </c>
    </row>
    <row r="24" spans="1:8" ht="15.75">
      <c r="A24" s="3" t="s">
        <v>26</v>
      </c>
      <c r="B24" s="6">
        <v>427</v>
      </c>
      <c r="C24" s="6">
        <v>5</v>
      </c>
      <c r="D24" s="6">
        <v>4</v>
      </c>
      <c r="E24" s="6">
        <v>1275</v>
      </c>
      <c r="F24" s="6">
        <v>311</v>
      </c>
      <c r="G24" s="6">
        <v>2022</v>
      </c>
      <c r="H24" s="7">
        <f t="shared" si="0"/>
        <v>2022</v>
      </c>
    </row>
    <row r="25" spans="1:8" ht="15.75">
      <c r="A25" s="3" t="s">
        <v>27</v>
      </c>
      <c r="B25" s="6">
        <v>2294</v>
      </c>
      <c r="C25" s="6">
        <v>69</v>
      </c>
      <c r="D25" s="6">
        <v>13</v>
      </c>
      <c r="E25" s="6">
        <v>6957</v>
      </c>
      <c r="F25" s="6">
        <v>3171</v>
      </c>
      <c r="G25" s="6">
        <v>12504</v>
      </c>
      <c r="H25" s="7">
        <f t="shared" si="0"/>
        <v>12504</v>
      </c>
    </row>
    <row r="26" spans="1:8" ht="15.75">
      <c r="A26" s="3" t="s">
        <v>28</v>
      </c>
      <c r="B26" s="6">
        <v>1130</v>
      </c>
      <c r="C26" s="6">
        <v>30</v>
      </c>
      <c r="D26" s="6">
        <v>7</v>
      </c>
      <c r="E26" s="6">
        <v>3287</v>
      </c>
      <c r="F26" s="6">
        <v>1419</v>
      </c>
      <c r="G26" s="6">
        <v>5873</v>
      </c>
      <c r="H26" s="7">
        <f t="shared" si="0"/>
        <v>5873</v>
      </c>
    </row>
    <row r="27" spans="1:8" ht="15.75">
      <c r="A27" s="3" t="s">
        <v>29</v>
      </c>
      <c r="B27" s="6">
        <v>24223</v>
      </c>
      <c r="C27" s="6">
        <v>769</v>
      </c>
      <c r="D27" s="6">
        <v>96</v>
      </c>
      <c r="E27" s="6">
        <v>24312</v>
      </c>
      <c r="F27" s="6">
        <v>27587</v>
      </c>
      <c r="G27" s="6">
        <v>76987</v>
      </c>
      <c r="H27" s="7">
        <f t="shared" si="0"/>
        <v>76987</v>
      </c>
    </row>
    <row r="28" spans="1:8" ht="15.75">
      <c r="A28" s="3" t="s">
        <v>30</v>
      </c>
      <c r="B28" s="6">
        <v>387</v>
      </c>
      <c r="C28" s="6">
        <v>8</v>
      </c>
      <c r="D28" s="6">
        <v>1</v>
      </c>
      <c r="E28" s="6">
        <v>1189</v>
      </c>
      <c r="F28" s="6">
        <v>260</v>
      </c>
      <c r="G28" s="6">
        <v>1845</v>
      </c>
      <c r="H28" s="7">
        <f t="shared" si="0"/>
        <v>1845</v>
      </c>
    </row>
    <row r="29" spans="1:8" ht="15.75">
      <c r="A29" s="3" t="s">
        <v>31</v>
      </c>
      <c r="B29" s="6">
        <v>475</v>
      </c>
      <c r="C29" s="6">
        <v>2</v>
      </c>
      <c r="D29" s="6">
        <v>1</v>
      </c>
      <c r="E29" s="6">
        <v>1079</v>
      </c>
      <c r="F29" s="6">
        <v>291</v>
      </c>
      <c r="G29" s="6">
        <v>1848</v>
      </c>
      <c r="H29" s="7">
        <f t="shared" si="0"/>
        <v>1848</v>
      </c>
    </row>
    <row r="30" spans="1:8" ht="15.75">
      <c r="A30" s="3" t="s">
        <v>32</v>
      </c>
      <c r="B30" s="6">
        <v>5605</v>
      </c>
      <c r="C30" s="6">
        <v>103</v>
      </c>
      <c r="D30" s="6">
        <v>11</v>
      </c>
      <c r="E30" s="6">
        <v>6413</v>
      </c>
      <c r="F30" s="6">
        <v>5102</v>
      </c>
      <c r="G30" s="6">
        <v>17234</v>
      </c>
      <c r="H30" s="7">
        <f t="shared" si="0"/>
        <v>17234</v>
      </c>
    </row>
    <row r="31" spans="1:8" ht="15.75">
      <c r="A31" s="3" t="s">
        <v>33</v>
      </c>
      <c r="B31" s="6">
        <v>1131</v>
      </c>
      <c r="C31" s="6">
        <v>22</v>
      </c>
      <c r="D31" s="6">
        <v>1</v>
      </c>
      <c r="E31" s="6">
        <v>2174</v>
      </c>
      <c r="F31" s="6">
        <v>863</v>
      </c>
      <c r="G31" s="6">
        <v>4191</v>
      </c>
      <c r="H31" s="7">
        <f t="shared" si="0"/>
        <v>4191</v>
      </c>
    </row>
    <row r="32" spans="1:8" ht="15.75">
      <c r="A32" s="3" t="s">
        <v>34</v>
      </c>
      <c r="B32" s="6">
        <v>2661</v>
      </c>
      <c r="C32" s="6">
        <v>56</v>
      </c>
      <c r="D32" s="6">
        <v>11</v>
      </c>
      <c r="E32" s="6">
        <v>6669</v>
      </c>
      <c r="F32" s="6">
        <v>4112</v>
      </c>
      <c r="G32" s="6">
        <v>13509</v>
      </c>
      <c r="H32" s="7">
        <f t="shared" si="0"/>
        <v>13509</v>
      </c>
    </row>
    <row r="33" spans="1:8" ht="15.75">
      <c r="A33" s="3" t="s">
        <v>35</v>
      </c>
      <c r="B33" s="6">
        <v>3643</v>
      </c>
      <c r="C33" s="6">
        <v>112</v>
      </c>
      <c r="D33" s="6">
        <v>11</v>
      </c>
      <c r="E33" s="6">
        <v>6653</v>
      </c>
      <c r="F33" s="6">
        <v>5136</v>
      </c>
      <c r="G33" s="6">
        <v>15555</v>
      </c>
      <c r="H33" s="7">
        <f t="shared" si="0"/>
        <v>15555</v>
      </c>
    </row>
    <row r="34" spans="1:8" ht="15.75">
      <c r="A34" s="3" t="s">
        <v>36</v>
      </c>
      <c r="B34" s="6">
        <v>3792</v>
      </c>
      <c r="C34" s="6">
        <v>93</v>
      </c>
      <c r="D34" s="6">
        <v>15</v>
      </c>
      <c r="E34" s="6">
        <v>7502</v>
      </c>
      <c r="F34" s="6">
        <v>4755</v>
      </c>
      <c r="G34" s="6">
        <v>16157</v>
      </c>
      <c r="H34" s="7">
        <f t="shared" si="0"/>
        <v>16157</v>
      </c>
    </row>
    <row r="35" spans="1:8" ht="15.75">
      <c r="A35" s="3" t="s">
        <v>37</v>
      </c>
      <c r="B35" s="6">
        <v>4035</v>
      </c>
      <c r="C35" s="6">
        <v>94</v>
      </c>
      <c r="D35" s="6">
        <v>15</v>
      </c>
      <c r="E35" s="6">
        <v>5160</v>
      </c>
      <c r="F35" s="6">
        <v>4355</v>
      </c>
      <c r="G35" s="6">
        <v>13659</v>
      </c>
      <c r="H35" s="7">
        <f t="shared" si="0"/>
        <v>13659</v>
      </c>
    </row>
    <row r="36" spans="1:8" ht="15.75">
      <c r="A36" s="3" t="s">
        <v>38</v>
      </c>
      <c r="B36" s="6">
        <v>410</v>
      </c>
      <c r="C36" s="6">
        <v>2</v>
      </c>
      <c r="D36" s="6">
        <v>0</v>
      </c>
      <c r="E36" s="6">
        <v>1160</v>
      </c>
      <c r="F36" s="6">
        <v>314</v>
      </c>
      <c r="G36" s="6">
        <v>1886</v>
      </c>
      <c r="H36" s="7">
        <f t="shared" si="0"/>
        <v>1886</v>
      </c>
    </row>
    <row r="37" spans="1:8" ht="15.75">
      <c r="A37" s="3" t="s">
        <v>39</v>
      </c>
      <c r="B37" s="6">
        <v>335</v>
      </c>
      <c r="C37" s="6">
        <v>7</v>
      </c>
      <c r="D37" s="6">
        <v>2</v>
      </c>
      <c r="E37" s="6">
        <v>1396</v>
      </c>
      <c r="F37" s="6">
        <v>341</v>
      </c>
      <c r="G37" s="6">
        <v>2081</v>
      </c>
      <c r="H37" s="7">
        <f t="shared" si="0"/>
        <v>2081</v>
      </c>
    </row>
    <row r="38" spans="1:8" ht="15.75">
      <c r="A38" s="3" t="s">
        <v>40</v>
      </c>
      <c r="B38" s="6">
        <v>738</v>
      </c>
      <c r="C38" s="6">
        <v>14</v>
      </c>
      <c r="D38" s="6">
        <v>1</v>
      </c>
      <c r="E38" s="6">
        <v>2302</v>
      </c>
      <c r="F38" s="6">
        <v>875</v>
      </c>
      <c r="G38" s="6">
        <v>3930</v>
      </c>
      <c r="H38" s="7">
        <f t="shared" si="0"/>
        <v>3930</v>
      </c>
    </row>
    <row r="39" spans="1:8" ht="15.75">
      <c r="A39" s="3" t="s">
        <v>41</v>
      </c>
      <c r="B39" s="6">
        <v>664</v>
      </c>
      <c r="C39" s="6">
        <v>15</v>
      </c>
      <c r="D39" s="6">
        <v>0</v>
      </c>
      <c r="E39" s="6">
        <v>1411</v>
      </c>
      <c r="F39" s="6">
        <v>668</v>
      </c>
      <c r="G39" s="6">
        <v>2758</v>
      </c>
      <c r="H39" s="7">
        <f t="shared" si="0"/>
        <v>2758</v>
      </c>
    </row>
    <row r="40" spans="1:8" ht="15.75">
      <c r="A40" s="3" t="s">
        <v>42</v>
      </c>
      <c r="B40" s="6">
        <v>124</v>
      </c>
      <c r="C40" s="6">
        <v>4</v>
      </c>
      <c r="D40" s="6">
        <v>0</v>
      </c>
      <c r="E40" s="6">
        <v>687</v>
      </c>
      <c r="F40" s="6">
        <v>154</v>
      </c>
      <c r="G40" s="6">
        <v>969</v>
      </c>
      <c r="H40" s="7">
        <f t="shared" si="0"/>
        <v>969</v>
      </c>
    </row>
    <row r="41" spans="1:8" ht="15.75">
      <c r="A41" s="3" t="s">
        <v>43</v>
      </c>
      <c r="B41" s="6">
        <v>1154</v>
      </c>
      <c r="C41" s="6">
        <v>31</v>
      </c>
      <c r="D41" s="6">
        <v>4</v>
      </c>
      <c r="E41" s="6">
        <v>2837</v>
      </c>
      <c r="F41" s="6">
        <v>1178</v>
      </c>
      <c r="G41" s="6">
        <v>5204</v>
      </c>
      <c r="H41" s="7">
        <f t="shared" si="0"/>
        <v>5204</v>
      </c>
    </row>
    <row r="42" spans="1:8" ht="15.75">
      <c r="A42" s="3" t="s">
        <v>44</v>
      </c>
      <c r="B42" s="6">
        <v>228</v>
      </c>
      <c r="C42" s="6">
        <v>5</v>
      </c>
      <c r="D42" s="6">
        <v>0</v>
      </c>
      <c r="E42" s="6">
        <v>926</v>
      </c>
      <c r="F42" s="6">
        <v>183</v>
      </c>
      <c r="G42" s="6">
        <v>1342</v>
      </c>
      <c r="H42" s="7">
        <f t="shared" si="0"/>
        <v>1342</v>
      </c>
    </row>
    <row r="45" spans="1:7" ht="15.75">
      <c r="A45" s="4" t="s">
        <v>0</v>
      </c>
      <c r="B45" s="5" t="s">
        <v>1</v>
      </c>
      <c r="C45" s="5" t="s">
        <v>2</v>
      </c>
      <c r="D45" s="5" t="s">
        <v>3</v>
      </c>
      <c r="E45" s="5" t="s">
        <v>4</v>
      </c>
      <c r="F45" s="5" t="s">
        <v>5</v>
      </c>
      <c r="G45" s="5" t="s">
        <v>6</v>
      </c>
    </row>
    <row r="46" spans="1:7" ht="15.75">
      <c r="A46" s="4"/>
      <c r="B46" s="5"/>
      <c r="C46" s="5"/>
      <c r="D46" s="5"/>
      <c r="E46" s="5"/>
      <c r="F46" s="5"/>
      <c r="G46" s="5"/>
    </row>
    <row r="47" spans="1:8" ht="15.75">
      <c r="A47" s="3" t="s">
        <v>45</v>
      </c>
      <c r="B47" s="6">
        <v>930</v>
      </c>
      <c r="C47" s="6">
        <v>23</v>
      </c>
      <c r="D47" s="6">
        <v>0</v>
      </c>
      <c r="E47" s="6">
        <v>2257</v>
      </c>
      <c r="F47" s="6">
        <v>784</v>
      </c>
      <c r="G47" s="6">
        <v>3994</v>
      </c>
      <c r="H47" s="7">
        <f aca="true" t="shared" si="1" ref="H47:H84">SUM(B47:F47)</f>
        <v>3994</v>
      </c>
    </row>
    <row r="48" spans="1:8" ht="15.75">
      <c r="A48" s="3" t="s">
        <v>46</v>
      </c>
      <c r="B48" s="6">
        <v>4655</v>
      </c>
      <c r="C48" s="6">
        <v>60</v>
      </c>
      <c r="D48" s="6">
        <v>7</v>
      </c>
      <c r="E48" s="6">
        <v>9746</v>
      </c>
      <c r="F48" s="6">
        <v>5436</v>
      </c>
      <c r="G48" s="6">
        <v>19904</v>
      </c>
      <c r="H48" s="7">
        <f t="shared" si="1"/>
        <v>19904</v>
      </c>
    </row>
    <row r="49" spans="1:8" ht="15.75">
      <c r="A49" s="3" t="s">
        <v>47</v>
      </c>
      <c r="B49" s="6">
        <v>271</v>
      </c>
      <c r="C49" s="6">
        <v>1</v>
      </c>
      <c r="D49" s="6">
        <v>0</v>
      </c>
      <c r="E49" s="6">
        <v>1475</v>
      </c>
      <c r="F49" s="6">
        <v>524</v>
      </c>
      <c r="G49" s="6">
        <v>2271</v>
      </c>
      <c r="H49" s="7">
        <f t="shared" si="1"/>
        <v>2271</v>
      </c>
    </row>
    <row r="50" spans="1:8" ht="15.75">
      <c r="A50" s="3" t="s">
        <v>48</v>
      </c>
      <c r="B50" s="6">
        <v>263</v>
      </c>
      <c r="C50" s="6">
        <v>2</v>
      </c>
      <c r="D50" s="6">
        <v>0</v>
      </c>
      <c r="E50" s="6">
        <v>956</v>
      </c>
      <c r="F50" s="6">
        <v>243</v>
      </c>
      <c r="G50" s="6">
        <v>1464</v>
      </c>
      <c r="H50" s="7">
        <f t="shared" si="1"/>
        <v>1464</v>
      </c>
    </row>
    <row r="51" spans="1:8" ht="15.75">
      <c r="A51" s="3" t="s">
        <v>49</v>
      </c>
      <c r="B51" s="6">
        <v>2064</v>
      </c>
      <c r="C51" s="6">
        <v>29</v>
      </c>
      <c r="D51" s="6">
        <v>12</v>
      </c>
      <c r="E51" s="6">
        <v>4131</v>
      </c>
      <c r="F51" s="6">
        <v>1838</v>
      </c>
      <c r="G51" s="6">
        <v>8074</v>
      </c>
      <c r="H51" s="7">
        <f t="shared" si="1"/>
        <v>8074</v>
      </c>
    </row>
    <row r="52" spans="1:8" ht="15.75">
      <c r="A52" s="3" t="s">
        <v>50</v>
      </c>
      <c r="B52" s="6">
        <v>3083</v>
      </c>
      <c r="C52" s="6">
        <v>70</v>
      </c>
      <c r="D52" s="6">
        <v>12</v>
      </c>
      <c r="E52" s="6">
        <v>5782</v>
      </c>
      <c r="F52" s="6">
        <v>3583</v>
      </c>
      <c r="G52" s="6">
        <v>12530</v>
      </c>
      <c r="H52" s="7">
        <f t="shared" si="1"/>
        <v>12530</v>
      </c>
    </row>
    <row r="53" spans="1:8" ht="15.75">
      <c r="A53" s="3" t="s">
        <v>51</v>
      </c>
      <c r="B53" s="6">
        <v>366</v>
      </c>
      <c r="C53" s="6">
        <v>8</v>
      </c>
      <c r="D53" s="6">
        <v>0</v>
      </c>
      <c r="E53" s="6">
        <v>1451</v>
      </c>
      <c r="F53" s="6">
        <v>576</v>
      </c>
      <c r="G53" s="6">
        <v>2401</v>
      </c>
      <c r="H53" s="7">
        <f t="shared" si="1"/>
        <v>2401</v>
      </c>
    </row>
    <row r="54" spans="1:8" ht="15.75">
      <c r="A54" s="3" t="s">
        <v>52</v>
      </c>
      <c r="B54" s="6">
        <v>69876</v>
      </c>
      <c r="C54" s="6">
        <v>1807</v>
      </c>
      <c r="D54" s="6">
        <v>218</v>
      </c>
      <c r="E54" s="6">
        <v>163320</v>
      </c>
      <c r="F54" s="6">
        <v>98044</v>
      </c>
      <c r="G54" s="6">
        <v>333265</v>
      </c>
      <c r="H54" s="7">
        <f t="shared" si="1"/>
        <v>333265</v>
      </c>
    </row>
    <row r="55" spans="1:8" ht="15.75">
      <c r="A55" s="3" t="s">
        <v>53</v>
      </c>
      <c r="B55" s="6">
        <v>358</v>
      </c>
      <c r="C55" s="6">
        <v>6</v>
      </c>
      <c r="D55" s="6">
        <v>0</v>
      </c>
      <c r="E55" s="6">
        <v>1318</v>
      </c>
      <c r="F55" s="6">
        <v>456</v>
      </c>
      <c r="G55" s="6">
        <v>2138</v>
      </c>
      <c r="H55" s="7">
        <f t="shared" si="1"/>
        <v>2138</v>
      </c>
    </row>
    <row r="56" spans="1:8" ht="15.75">
      <c r="A56" s="3" t="s">
        <v>54</v>
      </c>
      <c r="B56" s="6">
        <v>1113</v>
      </c>
      <c r="C56" s="6">
        <v>10</v>
      </c>
      <c r="D56" s="6">
        <v>6</v>
      </c>
      <c r="E56" s="6">
        <v>2936</v>
      </c>
      <c r="F56" s="6">
        <v>1335</v>
      </c>
      <c r="G56" s="6">
        <v>5400</v>
      </c>
      <c r="H56" s="7">
        <f t="shared" si="1"/>
        <v>5400</v>
      </c>
    </row>
    <row r="57" spans="1:8" ht="15.75">
      <c r="A57" s="3" t="s">
        <v>55</v>
      </c>
      <c r="B57" s="6">
        <v>334</v>
      </c>
      <c r="C57" s="6">
        <v>11</v>
      </c>
      <c r="D57" s="6">
        <v>1</v>
      </c>
      <c r="E57" s="6">
        <v>1350</v>
      </c>
      <c r="F57" s="6">
        <v>215</v>
      </c>
      <c r="G57" s="6">
        <v>1911</v>
      </c>
      <c r="H57" s="7">
        <f t="shared" si="1"/>
        <v>1911</v>
      </c>
    </row>
    <row r="58" spans="1:8" ht="15.75">
      <c r="A58" s="3" t="s">
        <v>56</v>
      </c>
      <c r="B58" s="6">
        <v>4824</v>
      </c>
      <c r="C58" s="6">
        <v>131</v>
      </c>
      <c r="D58" s="6">
        <v>15</v>
      </c>
      <c r="E58" s="6">
        <v>5666</v>
      </c>
      <c r="F58" s="6">
        <v>4697</v>
      </c>
      <c r="G58" s="6">
        <v>15333</v>
      </c>
      <c r="H58" s="7">
        <f t="shared" si="1"/>
        <v>15333</v>
      </c>
    </row>
    <row r="59" spans="1:8" ht="15.75">
      <c r="A59" s="3" t="s">
        <v>57</v>
      </c>
      <c r="B59" s="6">
        <v>192</v>
      </c>
      <c r="C59" s="6">
        <v>4</v>
      </c>
      <c r="D59" s="6">
        <v>0</v>
      </c>
      <c r="E59" s="6">
        <v>922</v>
      </c>
      <c r="F59" s="6">
        <v>135</v>
      </c>
      <c r="G59" s="6">
        <v>1253</v>
      </c>
      <c r="H59" s="7">
        <f t="shared" si="1"/>
        <v>1253</v>
      </c>
    </row>
    <row r="60" spans="1:8" ht="15.75">
      <c r="A60" s="3" t="s">
        <v>58</v>
      </c>
      <c r="B60" s="6">
        <v>12135</v>
      </c>
      <c r="C60" s="6">
        <v>249</v>
      </c>
      <c r="D60" s="6">
        <v>31</v>
      </c>
      <c r="E60" s="6">
        <v>15460</v>
      </c>
      <c r="F60" s="6">
        <v>13056</v>
      </c>
      <c r="G60" s="6">
        <v>40931</v>
      </c>
      <c r="H60" s="7">
        <f t="shared" si="1"/>
        <v>40931</v>
      </c>
    </row>
    <row r="61" spans="1:8" ht="15.75">
      <c r="A61" s="3" t="s">
        <v>59</v>
      </c>
      <c r="B61" s="6">
        <v>375</v>
      </c>
      <c r="C61" s="6">
        <v>10</v>
      </c>
      <c r="D61" s="6">
        <v>3</v>
      </c>
      <c r="E61" s="6">
        <v>1573</v>
      </c>
      <c r="F61" s="6">
        <v>405</v>
      </c>
      <c r="G61" s="6">
        <v>2366</v>
      </c>
      <c r="H61" s="7">
        <f t="shared" si="1"/>
        <v>2366</v>
      </c>
    </row>
    <row r="62" spans="1:8" ht="15.75">
      <c r="A62" s="3" t="s">
        <v>60</v>
      </c>
      <c r="B62" s="6">
        <v>1541</v>
      </c>
      <c r="C62" s="6">
        <v>34</v>
      </c>
      <c r="D62" s="6">
        <v>11</v>
      </c>
      <c r="E62" s="6">
        <v>3273</v>
      </c>
      <c r="F62" s="6">
        <v>1704</v>
      </c>
      <c r="G62" s="6">
        <v>6563</v>
      </c>
      <c r="H62" s="7">
        <f t="shared" si="1"/>
        <v>6563</v>
      </c>
    </row>
    <row r="63" spans="1:8" ht="15.75">
      <c r="A63" s="3" t="s">
        <v>61</v>
      </c>
      <c r="B63" s="6">
        <v>271</v>
      </c>
      <c r="C63" s="6">
        <v>5</v>
      </c>
      <c r="D63" s="6">
        <v>1</v>
      </c>
      <c r="E63" s="6">
        <v>1217</v>
      </c>
      <c r="F63" s="6">
        <v>190</v>
      </c>
      <c r="G63" s="6">
        <v>1684</v>
      </c>
      <c r="H63" s="7">
        <f t="shared" si="1"/>
        <v>1684</v>
      </c>
    </row>
    <row r="64" spans="1:8" ht="15.75">
      <c r="A64" s="3" t="s">
        <v>62</v>
      </c>
      <c r="B64" s="6">
        <v>4786</v>
      </c>
      <c r="C64" s="6">
        <v>130</v>
      </c>
      <c r="D64" s="6">
        <v>22</v>
      </c>
      <c r="E64" s="6">
        <v>8240</v>
      </c>
      <c r="F64" s="6">
        <v>5597</v>
      </c>
      <c r="G64" s="6">
        <v>18775</v>
      </c>
      <c r="H64" s="7">
        <f t="shared" si="1"/>
        <v>18775</v>
      </c>
    </row>
    <row r="65" spans="1:8" ht="15.75">
      <c r="A65" s="3" t="s">
        <v>63</v>
      </c>
      <c r="B65" s="6">
        <v>1502</v>
      </c>
      <c r="C65" s="6">
        <v>36</v>
      </c>
      <c r="D65" s="6">
        <v>6</v>
      </c>
      <c r="E65" s="6">
        <v>4776</v>
      </c>
      <c r="F65" s="6">
        <v>1878</v>
      </c>
      <c r="G65" s="6">
        <v>8198</v>
      </c>
      <c r="H65" s="7">
        <f t="shared" si="1"/>
        <v>8198</v>
      </c>
    </row>
    <row r="66" spans="1:8" ht="15.75">
      <c r="A66" s="3" t="s">
        <v>64</v>
      </c>
      <c r="B66" s="6">
        <v>1925</v>
      </c>
      <c r="C66" s="6">
        <v>33</v>
      </c>
      <c r="D66" s="6">
        <v>4</v>
      </c>
      <c r="E66" s="6">
        <v>3456</v>
      </c>
      <c r="F66" s="6">
        <v>1754</v>
      </c>
      <c r="G66" s="6">
        <v>7172</v>
      </c>
      <c r="H66" s="7">
        <f t="shared" si="1"/>
        <v>7172</v>
      </c>
    </row>
    <row r="67" spans="1:8" ht="15.75">
      <c r="A67" s="3" t="s">
        <v>65</v>
      </c>
      <c r="B67" s="6">
        <v>2954</v>
      </c>
      <c r="C67" s="6">
        <v>73</v>
      </c>
      <c r="D67" s="6">
        <v>6</v>
      </c>
      <c r="E67" s="6">
        <v>9551</v>
      </c>
      <c r="F67" s="6">
        <v>4016</v>
      </c>
      <c r="G67" s="6">
        <v>16600</v>
      </c>
      <c r="H67" s="7">
        <f t="shared" si="1"/>
        <v>16600</v>
      </c>
    </row>
    <row r="68" spans="1:8" ht="15.75">
      <c r="A68" s="3" t="s">
        <v>66</v>
      </c>
      <c r="B68" s="6">
        <v>456</v>
      </c>
      <c r="C68" s="6">
        <v>7</v>
      </c>
      <c r="D68" s="6">
        <v>3</v>
      </c>
      <c r="E68" s="6">
        <v>1949</v>
      </c>
      <c r="F68" s="6">
        <v>538</v>
      </c>
      <c r="G68" s="6">
        <v>2953</v>
      </c>
      <c r="H68" s="7">
        <f t="shared" si="1"/>
        <v>2953</v>
      </c>
    </row>
    <row r="69" spans="1:8" ht="15.75">
      <c r="A69" s="3" t="s">
        <v>67</v>
      </c>
      <c r="B69" s="6">
        <v>4505</v>
      </c>
      <c r="C69" s="6">
        <v>97</v>
      </c>
      <c r="D69" s="6">
        <v>22</v>
      </c>
      <c r="E69" s="6">
        <v>8802</v>
      </c>
      <c r="F69" s="6">
        <v>5505</v>
      </c>
      <c r="G69" s="6">
        <v>18931</v>
      </c>
      <c r="H69" s="7">
        <f t="shared" si="1"/>
        <v>18931</v>
      </c>
    </row>
    <row r="70" spans="1:8" ht="15.75">
      <c r="A70" s="3" t="s">
        <v>68</v>
      </c>
      <c r="B70" s="6">
        <v>820</v>
      </c>
      <c r="C70" s="6">
        <v>15</v>
      </c>
      <c r="D70" s="6">
        <v>2</v>
      </c>
      <c r="E70" s="6">
        <v>2598</v>
      </c>
      <c r="F70" s="6">
        <v>852</v>
      </c>
      <c r="G70" s="6">
        <v>4287</v>
      </c>
      <c r="H70" s="7">
        <f t="shared" si="1"/>
        <v>4287</v>
      </c>
    </row>
    <row r="71" spans="1:8" ht="15.75">
      <c r="A71" s="3" t="s">
        <v>69</v>
      </c>
      <c r="B71" s="6">
        <v>5458</v>
      </c>
      <c r="C71" s="6">
        <v>91</v>
      </c>
      <c r="D71" s="6">
        <v>23</v>
      </c>
      <c r="E71" s="6">
        <v>9973</v>
      </c>
      <c r="F71" s="6">
        <v>4061</v>
      </c>
      <c r="G71" s="6">
        <v>19606</v>
      </c>
      <c r="H71" s="7">
        <f t="shared" si="1"/>
        <v>19606</v>
      </c>
    </row>
    <row r="72" spans="1:8" ht="15.75">
      <c r="A72" s="3" t="s">
        <v>70</v>
      </c>
      <c r="B72" s="6">
        <v>908</v>
      </c>
      <c r="C72" s="6">
        <v>13</v>
      </c>
      <c r="D72" s="6">
        <v>3</v>
      </c>
      <c r="E72" s="6">
        <v>2078</v>
      </c>
      <c r="F72" s="6">
        <v>779</v>
      </c>
      <c r="G72" s="6">
        <v>3781</v>
      </c>
      <c r="H72" s="7">
        <f t="shared" si="1"/>
        <v>3781</v>
      </c>
    </row>
    <row r="73" spans="1:8" ht="15.75">
      <c r="A73" s="3" t="s">
        <v>71</v>
      </c>
      <c r="B73" s="6">
        <v>393</v>
      </c>
      <c r="C73" s="6">
        <v>8</v>
      </c>
      <c r="D73" s="6">
        <v>0</v>
      </c>
      <c r="E73" s="6">
        <v>1262</v>
      </c>
      <c r="F73" s="6">
        <v>217</v>
      </c>
      <c r="G73" s="6">
        <v>1880</v>
      </c>
      <c r="H73" s="7">
        <f t="shared" si="1"/>
        <v>1880</v>
      </c>
    </row>
    <row r="74" spans="1:8" ht="15.75">
      <c r="A74" s="3" t="s">
        <v>72</v>
      </c>
      <c r="B74" s="6">
        <v>2105</v>
      </c>
      <c r="C74" s="6">
        <v>25</v>
      </c>
      <c r="D74" s="6">
        <v>5</v>
      </c>
      <c r="E74" s="6">
        <v>3739</v>
      </c>
      <c r="F74" s="6">
        <v>1842</v>
      </c>
      <c r="G74" s="6">
        <v>7716</v>
      </c>
      <c r="H74" s="7">
        <f t="shared" si="1"/>
        <v>7716</v>
      </c>
    </row>
    <row r="75" spans="1:8" ht="15.75">
      <c r="A75" s="3" t="s">
        <v>73</v>
      </c>
      <c r="B75" s="6">
        <v>2789</v>
      </c>
      <c r="C75" s="6">
        <v>67</v>
      </c>
      <c r="D75" s="6">
        <v>7</v>
      </c>
      <c r="E75" s="6">
        <v>5121</v>
      </c>
      <c r="F75" s="6">
        <v>3613</v>
      </c>
      <c r="G75" s="6">
        <v>11597</v>
      </c>
      <c r="H75" s="7">
        <f t="shared" si="1"/>
        <v>11597</v>
      </c>
    </row>
    <row r="76" spans="1:8" ht="15.75">
      <c r="A76" s="3" t="s">
        <v>74</v>
      </c>
      <c r="B76" s="6">
        <v>441</v>
      </c>
      <c r="C76" s="6">
        <v>9</v>
      </c>
      <c r="D76" s="6">
        <v>2</v>
      </c>
      <c r="E76" s="6">
        <v>1395</v>
      </c>
      <c r="F76" s="6">
        <v>357</v>
      </c>
      <c r="G76" s="6">
        <v>2204</v>
      </c>
      <c r="H76" s="7">
        <f t="shared" si="1"/>
        <v>2204</v>
      </c>
    </row>
    <row r="77" spans="1:8" ht="15.75">
      <c r="A77" s="3" t="s">
        <v>75</v>
      </c>
      <c r="B77" s="6">
        <v>623</v>
      </c>
      <c r="C77" s="6">
        <v>11</v>
      </c>
      <c r="D77" s="6">
        <v>2</v>
      </c>
      <c r="E77" s="6">
        <v>2232</v>
      </c>
      <c r="F77" s="6">
        <v>784</v>
      </c>
      <c r="G77" s="6">
        <v>3652</v>
      </c>
      <c r="H77" s="7">
        <f t="shared" si="1"/>
        <v>3652</v>
      </c>
    </row>
    <row r="78" spans="1:8" ht="15.75">
      <c r="A78" s="3" t="s">
        <v>76</v>
      </c>
      <c r="B78" s="6">
        <v>2568</v>
      </c>
      <c r="C78" s="6">
        <v>46</v>
      </c>
      <c r="D78" s="6">
        <v>9</v>
      </c>
      <c r="E78" s="6">
        <v>4779</v>
      </c>
      <c r="F78" s="6">
        <v>2876</v>
      </c>
      <c r="G78" s="6">
        <v>10278</v>
      </c>
      <c r="H78" s="7">
        <f t="shared" si="1"/>
        <v>10278</v>
      </c>
    </row>
    <row r="79" spans="1:8" ht="15.75">
      <c r="A79" s="3" t="s">
        <v>77</v>
      </c>
      <c r="B79" s="6">
        <v>631</v>
      </c>
      <c r="C79" s="6">
        <v>6</v>
      </c>
      <c r="D79" s="6">
        <v>1</v>
      </c>
      <c r="E79" s="6">
        <v>1555</v>
      </c>
      <c r="F79" s="6">
        <v>664</v>
      </c>
      <c r="G79" s="6">
        <v>2857</v>
      </c>
      <c r="H79" s="7">
        <f t="shared" si="1"/>
        <v>2857</v>
      </c>
    </row>
    <row r="80" spans="1:8" ht="15.75">
      <c r="A80" s="3" t="s">
        <v>78</v>
      </c>
      <c r="B80" s="6">
        <v>660</v>
      </c>
      <c r="C80" s="6">
        <v>21</v>
      </c>
      <c r="D80" s="6">
        <v>2</v>
      </c>
      <c r="E80" s="6">
        <v>2427</v>
      </c>
      <c r="F80" s="6">
        <v>1056</v>
      </c>
      <c r="G80" s="6">
        <v>4166</v>
      </c>
      <c r="H80" s="7">
        <f t="shared" si="1"/>
        <v>4166</v>
      </c>
    </row>
    <row r="81" spans="1:8" ht="15.75">
      <c r="A81" s="3" t="s">
        <v>79</v>
      </c>
      <c r="B81" s="6">
        <v>865</v>
      </c>
      <c r="C81" s="6">
        <v>7</v>
      </c>
      <c r="D81" s="6">
        <v>2</v>
      </c>
      <c r="E81" s="6">
        <v>2201</v>
      </c>
      <c r="F81" s="6">
        <v>677</v>
      </c>
      <c r="G81" s="6">
        <v>3752</v>
      </c>
      <c r="H81" s="7">
        <f t="shared" si="1"/>
        <v>3752</v>
      </c>
    </row>
    <row r="82" spans="1:8" ht="15.75">
      <c r="A82" s="3" t="s">
        <v>80</v>
      </c>
      <c r="B82" s="6">
        <v>582</v>
      </c>
      <c r="C82" s="6">
        <v>14</v>
      </c>
      <c r="D82" s="6">
        <v>3</v>
      </c>
      <c r="E82" s="6">
        <v>2604</v>
      </c>
      <c r="F82" s="6">
        <v>685</v>
      </c>
      <c r="G82" s="6">
        <v>3888</v>
      </c>
      <c r="H82" s="7">
        <f t="shared" si="1"/>
        <v>3888</v>
      </c>
    </row>
    <row r="83" spans="1:8" ht="15.75">
      <c r="A83" s="3" t="s">
        <v>81</v>
      </c>
      <c r="B83" s="6">
        <v>2358</v>
      </c>
      <c r="C83" s="6">
        <v>91</v>
      </c>
      <c r="D83" s="6">
        <v>48</v>
      </c>
      <c r="E83" s="6">
        <v>7628</v>
      </c>
      <c r="F83" s="6">
        <v>3404</v>
      </c>
      <c r="G83" s="6">
        <v>13529</v>
      </c>
      <c r="H83" s="7">
        <f t="shared" si="1"/>
        <v>13529</v>
      </c>
    </row>
    <row r="84" spans="1:8" ht="15.75">
      <c r="A84" s="3" t="s">
        <v>82</v>
      </c>
      <c r="B84" s="6">
        <v>1374</v>
      </c>
      <c r="C84" s="6">
        <v>23</v>
      </c>
      <c r="D84" s="6">
        <v>5</v>
      </c>
      <c r="E84" s="6">
        <v>3417</v>
      </c>
      <c r="F84" s="6">
        <v>1261</v>
      </c>
      <c r="G84" s="6">
        <v>6080</v>
      </c>
      <c r="H84" s="7">
        <f t="shared" si="1"/>
        <v>6080</v>
      </c>
    </row>
    <row r="88" spans="1:7" ht="15.75">
      <c r="A88" s="4" t="s">
        <v>0</v>
      </c>
      <c r="B88" s="5" t="s">
        <v>1</v>
      </c>
      <c r="C88" s="5" t="s">
        <v>2</v>
      </c>
      <c r="D88" s="5" t="s">
        <v>3</v>
      </c>
      <c r="E88" s="5" t="s">
        <v>4</v>
      </c>
      <c r="F88" s="5" t="s">
        <v>5</v>
      </c>
      <c r="G88" s="5" t="s">
        <v>6</v>
      </c>
    </row>
    <row r="89" spans="1:7" ht="15.75">
      <c r="A89" s="4"/>
      <c r="B89" s="5"/>
      <c r="C89" s="5"/>
      <c r="D89" s="5"/>
      <c r="E89" s="5"/>
      <c r="F89" s="5"/>
      <c r="G89" s="5"/>
    </row>
    <row r="90" spans="1:8" ht="15.75">
      <c r="A90" s="3" t="s">
        <v>83</v>
      </c>
      <c r="B90" s="6">
        <v>305</v>
      </c>
      <c r="C90" s="6">
        <v>8</v>
      </c>
      <c r="D90" s="6">
        <v>0</v>
      </c>
      <c r="E90" s="6">
        <v>1470</v>
      </c>
      <c r="F90" s="6">
        <v>258</v>
      </c>
      <c r="G90" s="6">
        <v>2041</v>
      </c>
      <c r="H90" s="7">
        <f aca="true" t="shared" si="2" ref="H90:H118">SUM(B90:F90)</f>
        <v>2041</v>
      </c>
    </row>
    <row r="91" spans="1:8" ht="15.75">
      <c r="A91" s="3" t="s">
        <v>84</v>
      </c>
      <c r="B91" s="6">
        <v>9774</v>
      </c>
      <c r="C91" s="6">
        <v>174</v>
      </c>
      <c r="D91" s="6">
        <v>30</v>
      </c>
      <c r="E91" s="6">
        <v>17808</v>
      </c>
      <c r="F91" s="6">
        <v>11096</v>
      </c>
      <c r="G91" s="6">
        <v>38882</v>
      </c>
      <c r="H91" s="7">
        <f t="shared" si="2"/>
        <v>38882</v>
      </c>
    </row>
    <row r="92" spans="1:8" ht="15.75">
      <c r="A92" s="3" t="s">
        <v>85</v>
      </c>
      <c r="B92" s="6">
        <v>579</v>
      </c>
      <c r="C92" s="6">
        <v>16</v>
      </c>
      <c r="D92" s="6">
        <v>0</v>
      </c>
      <c r="E92" s="6">
        <v>2402</v>
      </c>
      <c r="F92" s="6">
        <v>584</v>
      </c>
      <c r="G92" s="6">
        <v>3581</v>
      </c>
      <c r="H92" s="7">
        <f t="shared" si="2"/>
        <v>3581</v>
      </c>
    </row>
    <row r="93" spans="1:8" ht="15.75">
      <c r="A93" s="3" t="s">
        <v>86</v>
      </c>
      <c r="B93" s="6">
        <v>1253</v>
      </c>
      <c r="C93" s="6">
        <v>7</v>
      </c>
      <c r="D93" s="6">
        <v>3</v>
      </c>
      <c r="E93" s="6">
        <v>3090</v>
      </c>
      <c r="F93" s="6">
        <v>1117</v>
      </c>
      <c r="G93" s="6">
        <v>5470</v>
      </c>
      <c r="H93" s="7">
        <f t="shared" si="2"/>
        <v>5470</v>
      </c>
    </row>
    <row r="94" spans="1:8" ht="15.75">
      <c r="A94" s="3" t="s">
        <v>87</v>
      </c>
      <c r="B94" s="6">
        <v>6105</v>
      </c>
      <c r="C94" s="6">
        <v>149</v>
      </c>
      <c r="D94" s="6">
        <v>17</v>
      </c>
      <c r="E94" s="6">
        <v>12747</v>
      </c>
      <c r="F94" s="6">
        <v>7541</v>
      </c>
      <c r="G94" s="6">
        <v>26559</v>
      </c>
      <c r="H94" s="7">
        <f t="shared" si="2"/>
        <v>26559</v>
      </c>
    </row>
    <row r="95" spans="1:8" ht="15.75">
      <c r="A95" s="3" t="s">
        <v>88</v>
      </c>
      <c r="B95" s="6">
        <v>609</v>
      </c>
      <c r="C95" s="6">
        <v>13</v>
      </c>
      <c r="D95" s="6">
        <v>1</v>
      </c>
      <c r="E95" s="6">
        <v>2389</v>
      </c>
      <c r="F95" s="6">
        <v>751</v>
      </c>
      <c r="G95" s="6">
        <v>3763</v>
      </c>
      <c r="H95" s="7">
        <f t="shared" si="2"/>
        <v>3763</v>
      </c>
    </row>
    <row r="96" spans="1:8" ht="15.75">
      <c r="A96" s="3" t="s">
        <v>89</v>
      </c>
      <c r="B96" s="6">
        <v>534</v>
      </c>
      <c r="C96" s="6">
        <v>4</v>
      </c>
      <c r="D96" s="6">
        <v>1</v>
      </c>
      <c r="E96" s="6">
        <v>1363</v>
      </c>
      <c r="F96" s="6">
        <v>543</v>
      </c>
      <c r="G96" s="6">
        <v>2445</v>
      </c>
      <c r="H96" s="7">
        <f t="shared" si="2"/>
        <v>2445</v>
      </c>
    </row>
    <row r="97" spans="1:8" ht="15.75">
      <c r="A97" s="3" t="s">
        <v>90</v>
      </c>
      <c r="B97" s="6">
        <v>863</v>
      </c>
      <c r="C97" s="6">
        <v>17</v>
      </c>
      <c r="D97" s="6">
        <v>3</v>
      </c>
      <c r="E97" s="6">
        <v>2590</v>
      </c>
      <c r="F97" s="6">
        <v>600</v>
      </c>
      <c r="G97" s="6">
        <v>4073</v>
      </c>
      <c r="H97" s="7">
        <f t="shared" si="2"/>
        <v>4073</v>
      </c>
    </row>
    <row r="98" spans="1:8" ht="15.75">
      <c r="A98" s="3" t="s">
        <v>91</v>
      </c>
      <c r="B98" s="6">
        <v>7920</v>
      </c>
      <c r="C98" s="6">
        <v>298</v>
      </c>
      <c r="D98" s="6">
        <v>32</v>
      </c>
      <c r="E98" s="6">
        <v>16273</v>
      </c>
      <c r="F98" s="6">
        <v>10695</v>
      </c>
      <c r="G98" s="6">
        <v>35218</v>
      </c>
      <c r="H98" s="7">
        <f t="shared" si="2"/>
        <v>35218</v>
      </c>
    </row>
    <row r="99" spans="1:8" ht="15.75">
      <c r="A99" s="3" t="s">
        <v>92</v>
      </c>
      <c r="B99" s="6">
        <v>386</v>
      </c>
      <c r="C99" s="6">
        <v>9</v>
      </c>
      <c r="D99" s="6">
        <v>3</v>
      </c>
      <c r="E99" s="6">
        <v>2152</v>
      </c>
      <c r="F99" s="6">
        <v>570</v>
      </c>
      <c r="G99" s="6">
        <v>3120</v>
      </c>
      <c r="H99" s="7">
        <f t="shared" si="2"/>
        <v>3120</v>
      </c>
    </row>
    <row r="100" spans="1:8" ht="15.75">
      <c r="A100" s="3" t="s">
        <v>93</v>
      </c>
      <c r="B100" s="6">
        <v>67070</v>
      </c>
      <c r="C100" s="6">
        <v>1317</v>
      </c>
      <c r="D100" s="8">
        <v>189</v>
      </c>
      <c r="E100" s="6">
        <v>105666</v>
      </c>
      <c r="F100" s="6">
        <v>62755</v>
      </c>
      <c r="G100" s="6">
        <v>236997</v>
      </c>
      <c r="H100" s="7">
        <f t="shared" si="2"/>
        <v>236997</v>
      </c>
    </row>
    <row r="101" spans="1:8" ht="15.75">
      <c r="A101" s="3" t="s">
        <v>94</v>
      </c>
      <c r="B101" s="6">
        <v>1658</v>
      </c>
      <c r="C101" s="6">
        <v>47</v>
      </c>
      <c r="D101" s="6">
        <v>11</v>
      </c>
      <c r="E101" s="6">
        <v>4594</v>
      </c>
      <c r="F101" s="6">
        <v>1722</v>
      </c>
      <c r="G101" s="6">
        <v>8032</v>
      </c>
      <c r="H101" s="7">
        <f t="shared" si="2"/>
        <v>8032</v>
      </c>
    </row>
    <row r="102" spans="1:8" ht="15.75">
      <c r="A102" s="3" t="s">
        <v>95</v>
      </c>
      <c r="B102" s="6">
        <v>33665</v>
      </c>
      <c r="C102" s="6">
        <v>511</v>
      </c>
      <c r="D102" s="6">
        <v>98</v>
      </c>
      <c r="E102" s="6">
        <v>41221</v>
      </c>
      <c r="F102" s="6">
        <v>26153</v>
      </c>
      <c r="G102" s="6">
        <v>101648</v>
      </c>
      <c r="H102" s="7">
        <f t="shared" si="2"/>
        <v>101648</v>
      </c>
    </row>
    <row r="103" spans="1:8" ht="15.75">
      <c r="A103" s="3" t="s">
        <v>96</v>
      </c>
      <c r="B103" s="6">
        <v>416</v>
      </c>
      <c r="C103" s="6">
        <v>0</v>
      </c>
      <c r="D103" s="6">
        <v>2</v>
      </c>
      <c r="E103" s="6">
        <v>922</v>
      </c>
      <c r="F103" s="6">
        <v>333</v>
      </c>
      <c r="G103" s="6">
        <v>1673</v>
      </c>
      <c r="H103" s="7">
        <f t="shared" si="2"/>
        <v>1673</v>
      </c>
    </row>
    <row r="104" spans="1:8" ht="15.75">
      <c r="A104" s="3" t="s">
        <v>97</v>
      </c>
      <c r="B104" s="6">
        <v>717</v>
      </c>
      <c r="C104" s="6">
        <v>21</v>
      </c>
      <c r="D104" s="6">
        <v>1</v>
      </c>
      <c r="E104" s="6">
        <v>2092</v>
      </c>
      <c r="F104" s="6">
        <v>596</v>
      </c>
      <c r="G104" s="6">
        <v>3427</v>
      </c>
      <c r="H104" s="7">
        <f t="shared" si="2"/>
        <v>3427</v>
      </c>
    </row>
    <row r="105" spans="1:8" ht="15.75">
      <c r="A105" s="3" t="s">
        <v>98</v>
      </c>
      <c r="B105" s="6">
        <v>628</v>
      </c>
      <c r="C105" s="6">
        <v>14</v>
      </c>
      <c r="D105" s="6">
        <v>0</v>
      </c>
      <c r="E105" s="6">
        <v>2175</v>
      </c>
      <c r="F105" s="6">
        <v>516</v>
      </c>
      <c r="G105" s="6">
        <v>3333</v>
      </c>
      <c r="H105" s="7">
        <f t="shared" si="2"/>
        <v>3333</v>
      </c>
    </row>
    <row r="106" spans="1:8" ht="15.75">
      <c r="A106" s="3" t="s">
        <v>99</v>
      </c>
      <c r="B106" s="6">
        <v>630</v>
      </c>
      <c r="C106" s="6">
        <v>17</v>
      </c>
      <c r="D106" s="6">
        <v>0</v>
      </c>
      <c r="E106" s="6">
        <v>1795</v>
      </c>
      <c r="F106" s="6">
        <v>514</v>
      </c>
      <c r="G106" s="6">
        <v>2956</v>
      </c>
      <c r="H106" s="7">
        <f t="shared" si="2"/>
        <v>2956</v>
      </c>
    </row>
    <row r="107" spans="1:8" ht="15.75">
      <c r="A107" s="3" t="s">
        <v>100</v>
      </c>
      <c r="B107" s="6">
        <v>230</v>
      </c>
      <c r="C107" s="6">
        <v>6</v>
      </c>
      <c r="D107" s="6">
        <v>0</v>
      </c>
      <c r="E107" s="6">
        <v>761</v>
      </c>
      <c r="F107" s="6">
        <v>190</v>
      </c>
      <c r="G107" s="6">
        <v>1187</v>
      </c>
      <c r="H107" s="7">
        <f t="shared" si="2"/>
        <v>1187</v>
      </c>
    </row>
    <row r="108" spans="1:8" ht="15.75">
      <c r="A108" s="3" t="s">
        <v>101</v>
      </c>
      <c r="B108" s="6">
        <v>420</v>
      </c>
      <c r="C108" s="6">
        <v>8</v>
      </c>
      <c r="D108" s="6">
        <v>1</v>
      </c>
      <c r="E108" s="6">
        <v>2076</v>
      </c>
      <c r="F108" s="6">
        <v>267</v>
      </c>
      <c r="G108" s="6">
        <v>2772</v>
      </c>
      <c r="H108" s="7">
        <f t="shared" si="2"/>
        <v>2772</v>
      </c>
    </row>
    <row r="109" spans="1:8" ht="15.75">
      <c r="A109" s="3" t="s">
        <v>102</v>
      </c>
      <c r="B109" s="6">
        <v>4402</v>
      </c>
      <c r="C109" s="6">
        <v>63</v>
      </c>
      <c r="D109" s="6">
        <v>17</v>
      </c>
      <c r="E109" s="6">
        <v>7194</v>
      </c>
      <c r="F109" s="6">
        <v>4553</v>
      </c>
      <c r="G109" s="6">
        <v>16229</v>
      </c>
      <c r="H109" s="7">
        <f t="shared" si="2"/>
        <v>16229</v>
      </c>
    </row>
    <row r="110" spans="1:8" ht="15.75">
      <c r="A110" s="3" t="s">
        <v>103</v>
      </c>
      <c r="B110" s="6">
        <v>992</v>
      </c>
      <c r="C110" s="6">
        <v>26</v>
      </c>
      <c r="D110" s="6">
        <v>9</v>
      </c>
      <c r="E110" s="6">
        <v>3085</v>
      </c>
      <c r="F110" s="6">
        <v>1138</v>
      </c>
      <c r="G110" s="6">
        <v>5250</v>
      </c>
      <c r="H110" s="7">
        <f t="shared" si="2"/>
        <v>5250</v>
      </c>
    </row>
    <row r="111" spans="1:8" ht="15.75">
      <c r="A111" s="3" t="s">
        <v>104</v>
      </c>
      <c r="B111" s="6">
        <v>559</v>
      </c>
      <c r="C111" s="6">
        <v>10</v>
      </c>
      <c r="D111" s="6">
        <v>0</v>
      </c>
      <c r="E111" s="6">
        <v>1108</v>
      </c>
      <c r="F111" s="6">
        <v>485</v>
      </c>
      <c r="G111" s="6">
        <v>2162</v>
      </c>
      <c r="H111" s="7">
        <f t="shared" si="2"/>
        <v>2162</v>
      </c>
    </row>
    <row r="112" spans="1:8" ht="15.75">
      <c r="A112" s="3" t="s">
        <v>105</v>
      </c>
      <c r="B112" s="6">
        <v>837</v>
      </c>
      <c r="C112" s="6">
        <v>11</v>
      </c>
      <c r="D112" s="6">
        <v>4</v>
      </c>
      <c r="E112" s="6">
        <v>2570</v>
      </c>
      <c r="F112" s="6">
        <v>757</v>
      </c>
      <c r="G112" s="6">
        <v>4179</v>
      </c>
      <c r="H112" s="7">
        <f t="shared" si="2"/>
        <v>4179</v>
      </c>
    </row>
    <row r="113" spans="1:8" ht="15.75">
      <c r="A113" s="3" t="s">
        <v>106</v>
      </c>
      <c r="B113" s="6">
        <v>108</v>
      </c>
      <c r="C113" s="6">
        <v>2</v>
      </c>
      <c r="D113" s="6">
        <v>2</v>
      </c>
      <c r="E113" s="6">
        <v>850</v>
      </c>
      <c r="F113" s="6">
        <v>53</v>
      </c>
      <c r="G113" s="6">
        <v>1015</v>
      </c>
      <c r="H113" s="7">
        <f t="shared" si="2"/>
        <v>1015</v>
      </c>
    </row>
    <row r="114" spans="1:8" ht="15.75">
      <c r="A114" s="3" t="s">
        <v>107</v>
      </c>
      <c r="B114" s="6">
        <v>532</v>
      </c>
      <c r="C114" s="6">
        <v>12</v>
      </c>
      <c r="D114" s="6">
        <v>1</v>
      </c>
      <c r="E114" s="6">
        <v>2869</v>
      </c>
      <c r="F114" s="6">
        <v>562</v>
      </c>
      <c r="G114" s="6">
        <v>3976</v>
      </c>
      <c r="H114" s="7">
        <f t="shared" si="2"/>
        <v>3976</v>
      </c>
    </row>
    <row r="115" spans="1:8" ht="15.75">
      <c r="A115" s="3" t="s">
        <v>108</v>
      </c>
      <c r="B115" s="6">
        <v>212</v>
      </c>
      <c r="C115" s="6">
        <v>4</v>
      </c>
      <c r="D115" s="6">
        <v>1</v>
      </c>
      <c r="E115" s="6">
        <v>713</v>
      </c>
      <c r="F115" s="6">
        <v>385</v>
      </c>
      <c r="G115" s="6">
        <v>1315</v>
      </c>
      <c r="H115" s="7">
        <f t="shared" si="2"/>
        <v>1315</v>
      </c>
    </row>
    <row r="116" spans="1:8" ht="15.75">
      <c r="A116" s="3" t="s">
        <v>109</v>
      </c>
      <c r="B116" s="6">
        <v>1036</v>
      </c>
      <c r="C116" s="6">
        <v>18</v>
      </c>
      <c r="D116" s="6">
        <v>14</v>
      </c>
      <c r="E116" s="6">
        <v>3548</v>
      </c>
      <c r="F116" s="6">
        <v>892</v>
      </c>
      <c r="G116" s="6">
        <v>5508</v>
      </c>
      <c r="H116" s="7">
        <f t="shared" si="2"/>
        <v>5508</v>
      </c>
    </row>
    <row r="117" spans="1:8" ht="15.75">
      <c r="A117" s="3" t="s">
        <v>110</v>
      </c>
      <c r="B117" s="6">
        <v>517</v>
      </c>
      <c r="C117" s="6">
        <v>10</v>
      </c>
      <c r="D117" s="6">
        <v>0</v>
      </c>
      <c r="E117" s="6">
        <v>1365</v>
      </c>
      <c r="F117" s="6">
        <v>479</v>
      </c>
      <c r="G117" s="6">
        <v>2371</v>
      </c>
      <c r="H117" s="7">
        <f t="shared" si="2"/>
        <v>2371</v>
      </c>
    </row>
    <row r="118" spans="1:8" ht="15.75">
      <c r="A118" s="3" t="s">
        <v>111</v>
      </c>
      <c r="B118" s="6">
        <v>43629</v>
      </c>
      <c r="C118" s="6">
        <v>529</v>
      </c>
      <c r="D118" s="6">
        <v>92</v>
      </c>
      <c r="E118" s="6">
        <v>14171</v>
      </c>
      <c r="F118" s="6">
        <v>25367</v>
      </c>
      <c r="G118" s="6">
        <v>83788</v>
      </c>
      <c r="H118" s="7">
        <f t="shared" si="2"/>
        <v>83788</v>
      </c>
    </row>
    <row r="119" spans="2:7" ht="15.75">
      <c r="B119" s="6"/>
      <c r="C119" s="6"/>
      <c r="D119" s="6"/>
      <c r="E119" s="6"/>
      <c r="F119" s="6"/>
      <c r="G119" s="6"/>
    </row>
    <row r="120" spans="1:8" ht="15.75">
      <c r="A120" s="3" t="s">
        <v>112</v>
      </c>
      <c r="B120" s="6">
        <f>SUM(B5:B42,B47:B84,B90:B118)</f>
        <v>432507</v>
      </c>
      <c r="C120" s="6">
        <f>SUM(C5:C42,C47:C84,C90:C118)</f>
        <v>9115</v>
      </c>
      <c r="D120" s="6">
        <f>SUM(D5:D42,D47:D84,D90:D118)</f>
        <v>1421</v>
      </c>
      <c r="E120" s="6">
        <f>SUM(E5:E42,E47:E84,E90:E118)</f>
        <v>743038</v>
      </c>
      <c r="F120" s="6">
        <f>SUM(F5:F42,F47:F84,F90:F118)+2</f>
        <v>446991</v>
      </c>
      <c r="G120" s="6">
        <f>SUM(G5:G42,G47:G84,G90:G118)+2</f>
        <v>1633072</v>
      </c>
      <c r="H120" s="6">
        <f>SUM(H5:H42,H47:H84,H90:H118)</f>
        <v>1633070</v>
      </c>
    </row>
    <row r="122" ht="15.75">
      <c r="G122" s="9"/>
    </row>
    <row r="123" ht="15.75">
      <c r="G123" s="9"/>
    </row>
    <row r="124" ht="15.75">
      <c r="G124" s="9"/>
    </row>
    <row r="125" ht="15.75">
      <c r="G125" s="9"/>
    </row>
    <row r="126" ht="15.75">
      <c r="G126" s="1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&amp;C&amp;"Times New Roman,Regular"&amp;12Office of the Kansas Secretary of State
&amp;16Voter Registration and Party Affiliation
&amp;10as of December 1, 2007 (unofficial)&amp;R&amp;"Times New Roman,Italic"&amp;8rev. 12.03.2007 BAC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7" sqref="B17"/>
    </sheetView>
  </sheetViews>
  <sheetFormatPr defaultColWidth="9.140625" defaultRowHeight="12.75"/>
  <cols>
    <col min="1" max="1" width="19.851562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spans="1:7" ht="15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.75">
      <c r="A2" s="4"/>
      <c r="B2" s="5"/>
      <c r="C2" s="5"/>
      <c r="D2" s="5"/>
      <c r="E2" s="5"/>
      <c r="F2" s="5"/>
      <c r="G2" s="5"/>
    </row>
    <row r="3" spans="1:7" ht="15.75">
      <c r="A3" s="3" t="s">
        <v>113</v>
      </c>
      <c r="B3" s="8">
        <v>83068</v>
      </c>
      <c r="C3" s="8">
        <v>1854</v>
      </c>
      <c r="D3" s="8">
        <v>271</v>
      </c>
      <c r="E3" s="8">
        <v>205238</v>
      </c>
      <c r="F3" s="8">
        <v>92764</v>
      </c>
      <c r="G3" s="8">
        <v>383195</v>
      </c>
    </row>
    <row r="4" spans="1:7" ht="15.75">
      <c r="A4" s="3" t="s">
        <v>114</v>
      </c>
      <c r="B4" s="8">
        <v>120115</v>
      </c>
      <c r="C4" s="8">
        <v>2393</v>
      </c>
      <c r="D4" s="8">
        <v>453</v>
      </c>
      <c r="E4" s="8">
        <v>177940</v>
      </c>
      <c r="F4" s="8">
        <v>115214</v>
      </c>
      <c r="G4" s="8">
        <v>416115</v>
      </c>
    </row>
    <row r="5" spans="1:7" ht="15.75">
      <c r="A5" s="3" t="s">
        <v>115</v>
      </c>
      <c r="B5" s="8">
        <v>128900</v>
      </c>
      <c r="C5" s="8">
        <v>2884</v>
      </c>
      <c r="D5" s="8">
        <v>380</v>
      </c>
      <c r="E5" s="8">
        <v>189933</v>
      </c>
      <c r="F5" s="8">
        <v>141092</v>
      </c>
      <c r="G5" s="8">
        <v>463189</v>
      </c>
    </row>
    <row r="6" spans="1:7" ht="15.75">
      <c r="A6" s="3" t="s">
        <v>116</v>
      </c>
      <c r="B6" s="8">
        <v>100341</v>
      </c>
      <c r="C6" s="8">
        <v>1983</v>
      </c>
      <c r="D6" s="8">
        <v>317</v>
      </c>
      <c r="E6" s="8">
        <v>169685</v>
      </c>
      <c r="F6" s="8">
        <v>97832</v>
      </c>
      <c r="G6" s="8">
        <v>370158</v>
      </c>
    </row>
    <row r="7" spans="2:7" ht="15.75">
      <c r="B7" s="6"/>
      <c r="C7" s="6"/>
      <c r="D7" s="6"/>
      <c r="E7" s="6"/>
      <c r="F7" s="6"/>
      <c r="G7" s="6"/>
    </row>
    <row r="8" spans="1:8" ht="15.75">
      <c r="A8" s="3" t="s">
        <v>112</v>
      </c>
      <c r="B8" s="6">
        <f aca="true" t="shared" si="0" ref="B8:G8">SUM(B3:B6)</f>
        <v>432424</v>
      </c>
      <c r="C8" s="6">
        <f t="shared" si="0"/>
        <v>9114</v>
      </c>
      <c r="D8" s="6">
        <f t="shared" si="0"/>
        <v>1421</v>
      </c>
      <c r="E8" s="6">
        <f t="shared" si="0"/>
        <v>742796</v>
      </c>
      <c r="F8" s="6">
        <f t="shared" si="0"/>
        <v>446902</v>
      </c>
      <c r="G8" s="6">
        <f t="shared" si="0"/>
        <v>1632657</v>
      </c>
      <c r="H8" s="6" t="e">
        <f>SUM(#REF!,#REF!,#REF!)</f>
        <v>#REF!</v>
      </c>
    </row>
    <row r="10" ht="15.75">
      <c r="G10" s="9"/>
    </row>
    <row r="11" ht="15.75">
      <c r="G11" s="9"/>
    </row>
    <row r="12" ht="15.75">
      <c r="G12" s="9"/>
    </row>
    <row r="13" ht="15.75">
      <c r="G13" s="9"/>
    </row>
    <row r="14" ht="15.75">
      <c r="G14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3.851562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spans="1:7" ht="15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.75">
      <c r="A2" s="4"/>
      <c r="B2" s="5"/>
      <c r="C2" s="5"/>
      <c r="D2" s="5"/>
      <c r="E2" s="5"/>
      <c r="F2" s="5"/>
      <c r="G2" s="5"/>
    </row>
    <row r="3" spans="1:7" ht="15.75">
      <c r="A3" s="3" t="s">
        <v>273</v>
      </c>
      <c r="B3" s="8">
        <v>10365</v>
      </c>
      <c r="C3" s="8">
        <v>211</v>
      </c>
      <c r="D3" s="8">
        <v>97</v>
      </c>
      <c r="E3" s="8">
        <v>22101</v>
      </c>
      <c r="F3" s="8">
        <v>10941</v>
      </c>
      <c r="G3" s="8">
        <v>43715</v>
      </c>
    </row>
    <row r="4" spans="1:7" ht="15.75">
      <c r="A4" s="3" t="s">
        <v>274</v>
      </c>
      <c r="B4" s="8">
        <v>17149</v>
      </c>
      <c r="C4" s="8">
        <v>560</v>
      </c>
      <c r="D4" s="8">
        <v>68</v>
      </c>
      <c r="E4" s="8">
        <v>15644</v>
      </c>
      <c r="F4" s="8">
        <v>19342</v>
      </c>
      <c r="G4" s="8">
        <v>52763</v>
      </c>
    </row>
    <row r="5" spans="1:7" ht="15.75">
      <c r="A5" s="3" t="s">
        <v>275</v>
      </c>
      <c r="B5" s="8">
        <v>15183</v>
      </c>
      <c r="C5" s="8">
        <v>371</v>
      </c>
      <c r="D5" s="8">
        <v>55</v>
      </c>
      <c r="E5" s="8">
        <v>20742</v>
      </c>
      <c r="F5" s="8">
        <v>16993</v>
      </c>
      <c r="G5" s="8">
        <v>53344</v>
      </c>
    </row>
    <row r="6" spans="1:7" ht="15.75">
      <c r="A6" s="3" t="s">
        <v>276</v>
      </c>
      <c r="B6" s="8">
        <v>20958</v>
      </c>
      <c r="C6" s="8">
        <v>157</v>
      </c>
      <c r="D6" s="8">
        <v>30</v>
      </c>
      <c r="E6" s="8">
        <v>3386</v>
      </c>
      <c r="F6" s="8">
        <v>8921</v>
      </c>
      <c r="G6" s="8">
        <v>33452</v>
      </c>
    </row>
    <row r="7" spans="1:7" ht="15.75">
      <c r="A7" s="3" t="s">
        <v>277</v>
      </c>
      <c r="B7" s="8">
        <v>14465</v>
      </c>
      <c r="C7" s="8">
        <v>248</v>
      </c>
      <c r="D7" s="8">
        <v>34</v>
      </c>
      <c r="E7" s="8">
        <v>13188</v>
      </c>
      <c r="F7" s="8">
        <v>12213</v>
      </c>
      <c r="G7" s="8">
        <v>40148</v>
      </c>
    </row>
    <row r="8" spans="1:7" ht="15.75">
      <c r="A8" s="3" t="s">
        <v>278</v>
      </c>
      <c r="B8" s="8">
        <v>14913</v>
      </c>
      <c r="C8" s="8">
        <v>272</v>
      </c>
      <c r="D8" s="8">
        <v>44</v>
      </c>
      <c r="E8" s="8">
        <v>6063</v>
      </c>
      <c r="F8" s="8">
        <v>11631</v>
      </c>
      <c r="G8" s="8">
        <v>32923</v>
      </c>
    </row>
    <row r="9" spans="1:7" ht="15.75">
      <c r="A9" s="3" t="s">
        <v>279</v>
      </c>
      <c r="B9" s="8">
        <v>12170</v>
      </c>
      <c r="C9" s="8">
        <v>289</v>
      </c>
      <c r="D9" s="8">
        <v>34</v>
      </c>
      <c r="E9" s="8">
        <v>22220</v>
      </c>
      <c r="F9" s="8">
        <v>13892</v>
      </c>
      <c r="G9" s="8">
        <v>48605</v>
      </c>
    </row>
    <row r="10" spans="1:7" ht="15.75">
      <c r="A10" s="3" t="s">
        <v>280</v>
      </c>
      <c r="B10" s="8">
        <v>10748</v>
      </c>
      <c r="C10" s="8">
        <v>290</v>
      </c>
      <c r="D10" s="8">
        <v>26</v>
      </c>
      <c r="E10" s="8">
        <v>19211</v>
      </c>
      <c r="F10" s="8">
        <v>12965</v>
      </c>
      <c r="G10" s="8">
        <v>43240</v>
      </c>
    </row>
    <row r="11" spans="1:7" ht="15.75">
      <c r="A11" s="3" t="s">
        <v>281</v>
      </c>
      <c r="B11" s="8">
        <v>9733</v>
      </c>
      <c r="C11" s="8">
        <v>280</v>
      </c>
      <c r="D11" s="8">
        <v>48</v>
      </c>
      <c r="E11" s="8">
        <v>22567</v>
      </c>
      <c r="F11" s="8">
        <v>14163</v>
      </c>
      <c r="G11" s="8">
        <v>46791</v>
      </c>
    </row>
    <row r="12" spans="1:7" ht="15.75">
      <c r="A12" s="3" t="s">
        <v>282</v>
      </c>
      <c r="B12" s="8">
        <v>11048</v>
      </c>
      <c r="C12" s="8">
        <v>263</v>
      </c>
      <c r="D12" s="8">
        <v>37</v>
      </c>
      <c r="E12" s="8">
        <v>22552</v>
      </c>
      <c r="F12" s="8">
        <v>14618</v>
      </c>
      <c r="G12" s="8">
        <v>48518</v>
      </c>
    </row>
    <row r="13" spans="1:7" ht="15.75">
      <c r="A13" s="3" t="s">
        <v>283</v>
      </c>
      <c r="B13" s="8">
        <v>8676</v>
      </c>
      <c r="C13" s="8">
        <v>221</v>
      </c>
      <c r="D13" s="8">
        <v>19</v>
      </c>
      <c r="E13" s="8">
        <v>25887</v>
      </c>
      <c r="F13" s="8">
        <v>13094</v>
      </c>
      <c r="G13" s="8">
        <v>47897</v>
      </c>
    </row>
    <row r="14" spans="1:7" ht="15.75">
      <c r="A14" s="3" t="s">
        <v>284</v>
      </c>
      <c r="B14" s="8">
        <v>10499</v>
      </c>
      <c r="C14" s="8">
        <v>243</v>
      </c>
      <c r="D14" s="8">
        <v>52</v>
      </c>
      <c r="E14" s="8">
        <v>20109</v>
      </c>
      <c r="F14" s="8">
        <v>12531</v>
      </c>
      <c r="G14" s="8">
        <v>43434</v>
      </c>
    </row>
    <row r="15" spans="1:7" ht="15.75">
      <c r="A15" s="3" t="s">
        <v>285</v>
      </c>
      <c r="B15" s="8">
        <v>15922</v>
      </c>
      <c r="C15" s="8">
        <v>302</v>
      </c>
      <c r="D15" s="8">
        <v>47</v>
      </c>
      <c r="E15" s="8">
        <v>14667</v>
      </c>
      <c r="F15" s="8">
        <v>11852</v>
      </c>
      <c r="G15" s="8">
        <v>42790</v>
      </c>
    </row>
    <row r="16" spans="1:7" ht="15.75">
      <c r="A16" s="3" t="s">
        <v>286</v>
      </c>
      <c r="B16" s="8">
        <v>13661</v>
      </c>
      <c r="C16" s="8">
        <v>281</v>
      </c>
      <c r="D16" s="8">
        <f>33+10</f>
        <v>43</v>
      </c>
      <c r="E16" s="8">
        <v>16532</v>
      </c>
      <c r="F16" s="8">
        <v>11870</v>
      </c>
      <c r="G16" s="8">
        <v>42387</v>
      </c>
    </row>
    <row r="17" spans="1:7" ht="15.75">
      <c r="A17" s="3" t="s">
        <v>287</v>
      </c>
      <c r="B17" s="8">
        <v>8100</v>
      </c>
      <c r="C17" s="8">
        <v>187</v>
      </c>
      <c r="D17" s="8">
        <v>43</v>
      </c>
      <c r="E17" s="8">
        <v>22043</v>
      </c>
      <c r="F17" s="8">
        <v>7876</v>
      </c>
      <c r="G17" s="8">
        <v>38249</v>
      </c>
    </row>
    <row r="18" spans="1:7" ht="15.75">
      <c r="A18" s="3" t="s">
        <v>288</v>
      </c>
      <c r="B18" s="8">
        <v>9302</v>
      </c>
      <c r="C18" s="8">
        <v>224</v>
      </c>
      <c r="D18" s="8">
        <v>24</v>
      </c>
      <c r="E18" s="8">
        <v>19704</v>
      </c>
      <c r="F18" s="8">
        <v>11439</v>
      </c>
      <c r="G18" s="8">
        <v>40693</v>
      </c>
    </row>
    <row r="19" spans="1:7" ht="15.75">
      <c r="A19" s="3" t="s">
        <v>289</v>
      </c>
      <c r="B19" s="8">
        <v>8703</v>
      </c>
      <c r="C19" s="8">
        <v>215</v>
      </c>
      <c r="D19" s="8">
        <v>32</v>
      </c>
      <c r="E19" s="8">
        <v>19140</v>
      </c>
      <c r="F19" s="8">
        <v>9785</v>
      </c>
      <c r="G19" s="8">
        <v>37875</v>
      </c>
    </row>
    <row r="20" spans="1:7" ht="15.75">
      <c r="A20" s="3" t="s">
        <v>290</v>
      </c>
      <c r="B20" s="8">
        <v>12342</v>
      </c>
      <c r="C20" s="8">
        <v>215</v>
      </c>
      <c r="D20" s="8">
        <v>45</v>
      </c>
      <c r="E20" s="8">
        <v>16102</v>
      </c>
      <c r="F20" s="8">
        <v>9968</v>
      </c>
      <c r="G20" s="8">
        <v>38672</v>
      </c>
    </row>
    <row r="21" spans="1:7" ht="15.75">
      <c r="A21" s="3" t="s">
        <v>291</v>
      </c>
      <c r="B21" s="8">
        <v>13079</v>
      </c>
      <c r="C21" s="8">
        <v>172</v>
      </c>
      <c r="D21" s="8">
        <v>40</v>
      </c>
      <c r="E21" s="8">
        <v>12274</v>
      </c>
      <c r="F21" s="8">
        <v>10123</v>
      </c>
      <c r="G21" s="8">
        <v>35688</v>
      </c>
    </row>
    <row r="22" spans="1:7" ht="15.75">
      <c r="A22" s="3" t="s">
        <v>292</v>
      </c>
      <c r="B22" s="8">
        <v>11508</v>
      </c>
      <c r="C22" s="8">
        <v>174</v>
      </c>
      <c r="D22" s="8">
        <v>26</v>
      </c>
      <c r="E22" s="8">
        <v>19747</v>
      </c>
      <c r="F22" s="8">
        <v>9597</v>
      </c>
      <c r="G22" s="8">
        <v>41052</v>
      </c>
    </row>
    <row r="23" spans="1:7" ht="15.75">
      <c r="A23" s="3" t="s">
        <v>293</v>
      </c>
      <c r="B23" s="8">
        <v>8337</v>
      </c>
      <c r="C23" s="8">
        <v>159</v>
      </c>
      <c r="D23" s="8">
        <v>25</v>
      </c>
      <c r="E23" s="8">
        <v>23688</v>
      </c>
      <c r="F23" s="8">
        <v>9223</v>
      </c>
      <c r="G23" s="8">
        <v>41432</v>
      </c>
    </row>
    <row r="24" spans="1:7" ht="15.75">
      <c r="A24" s="3" t="s">
        <v>294</v>
      </c>
      <c r="B24" s="8">
        <v>9181</v>
      </c>
      <c r="C24" s="8">
        <v>227</v>
      </c>
      <c r="D24" s="8">
        <v>28</v>
      </c>
      <c r="E24" s="8">
        <v>15244</v>
      </c>
      <c r="F24" s="8">
        <v>10571</v>
      </c>
      <c r="G24" s="8">
        <v>35251</v>
      </c>
    </row>
    <row r="25" spans="1:7" ht="15.75">
      <c r="A25" s="3" t="s">
        <v>295</v>
      </c>
      <c r="B25" s="8">
        <v>8990</v>
      </c>
      <c r="C25" s="8">
        <v>248</v>
      </c>
      <c r="D25" s="8">
        <v>32</v>
      </c>
      <c r="E25" s="8">
        <v>23202</v>
      </c>
      <c r="F25" s="8">
        <v>14822</v>
      </c>
      <c r="G25" s="8">
        <v>47294</v>
      </c>
    </row>
    <row r="26" spans="1:7" ht="15.75">
      <c r="A26" s="3" t="s">
        <v>296</v>
      </c>
      <c r="B26" s="8">
        <v>9692</v>
      </c>
      <c r="C26" s="8">
        <v>353</v>
      </c>
      <c r="D26" s="8">
        <v>41</v>
      </c>
      <c r="E26" s="8">
        <v>22043</v>
      </c>
      <c r="F26" s="8">
        <v>13168</v>
      </c>
      <c r="G26" s="8">
        <v>45297</v>
      </c>
    </row>
    <row r="27" spans="1:7" ht="15.75">
      <c r="A27" s="3" t="s">
        <v>297</v>
      </c>
      <c r="B27" s="8">
        <v>10690</v>
      </c>
      <c r="C27" s="8">
        <v>211</v>
      </c>
      <c r="D27" s="8">
        <v>35</v>
      </c>
      <c r="E27" s="8">
        <v>14305</v>
      </c>
      <c r="F27" s="8">
        <v>9343</v>
      </c>
      <c r="G27" s="8">
        <v>34584</v>
      </c>
    </row>
    <row r="28" spans="1:7" ht="15.75">
      <c r="A28" s="3" t="s">
        <v>298</v>
      </c>
      <c r="B28" s="8">
        <v>9085</v>
      </c>
      <c r="C28" s="8">
        <v>193</v>
      </c>
      <c r="D28" s="8">
        <v>28</v>
      </c>
      <c r="E28" s="8">
        <v>19970</v>
      </c>
      <c r="F28" s="8">
        <v>11232</v>
      </c>
      <c r="G28" s="8">
        <v>40508</v>
      </c>
    </row>
    <row r="29" spans="1:7" ht="15.75">
      <c r="A29" s="3" t="s">
        <v>299</v>
      </c>
      <c r="B29" s="8">
        <v>9053</v>
      </c>
      <c r="C29" s="8">
        <v>179</v>
      </c>
      <c r="D29" s="8">
        <v>37</v>
      </c>
      <c r="E29" s="8">
        <v>21253</v>
      </c>
      <c r="F29" s="8">
        <v>10193</v>
      </c>
      <c r="G29" s="8">
        <v>40715</v>
      </c>
    </row>
    <row r="30" spans="1:7" ht="15.75">
      <c r="A30" s="3" t="s">
        <v>300</v>
      </c>
      <c r="B30" s="8">
        <v>7954</v>
      </c>
      <c r="C30" s="8">
        <v>175</v>
      </c>
      <c r="D30" s="8">
        <v>35</v>
      </c>
      <c r="E30" s="8">
        <v>8973</v>
      </c>
      <c r="F30" s="8">
        <v>7934</v>
      </c>
      <c r="G30" s="8">
        <v>25071</v>
      </c>
    </row>
    <row r="31" spans="1:7" ht="15.75">
      <c r="A31" s="3" t="s">
        <v>301</v>
      </c>
      <c r="B31" s="8">
        <v>13249</v>
      </c>
      <c r="C31" s="8">
        <v>190</v>
      </c>
      <c r="D31" s="8">
        <v>18</v>
      </c>
      <c r="E31" s="8">
        <v>6004</v>
      </c>
      <c r="F31" s="8">
        <v>7273</v>
      </c>
      <c r="G31" s="8">
        <v>26734</v>
      </c>
    </row>
    <row r="32" spans="1:7" ht="15.75">
      <c r="A32" s="3" t="s">
        <v>302</v>
      </c>
      <c r="B32" s="8">
        <v>10920</v>
      </c>
      <c r="C32" s="8">
        <v>225</v>
      </c>
      <c r="D32" s="8">
        <v>28</v>
      </c>
      <c r="E32" s="8">
        <v>22768</v>
      </c>
      <c r="F32" s="8">
        <v>10233</v>
      </c>
      <c r="G32" s="8">
        <v>44174</v>
      </c>
    </row>
    <row r="33" spans="1:7" ht="15.75">
      <c r="A33" s="3" t="s">
        <v>303</v>
      </c>
      <c r="B33" s="8">
        <v>10056</v>
      </c>
      <c r="C33" s="8">
        <v>189</v>
      </c>
      <c r="D33" s="8">
        <v>14</v>
      </c>
      <c r="E33" s="8">
        <v>20479</v>
      </c>
      <c r="F33" s="8">
        <v>10990</v>
      </c>
      <c r="G33" s="8">
        <v>41728</v>
      </c>
    </row>
    <row r="34" spans="1:7" ht="15.75">
      <c r="A34" s="3" t="s">
        <v>304</v>
      </c>
      <c r="B34" s="8">
        <v>11548</v>
      </c>
      <c r="C34" s="8">
        <v>258</v>
      </c>
      <c r="D34" s="8">
        <v>66</v>
      </c>
      <c r="E34" s="8">
        <v>18125</v>
      </c>
      <c r="F34" s="8">
        <v>12238</v>
      </c>
      <c r="G34" s="8">
        <v>42235</v>
      </c>
    </row>
    <row r="35" spans="1:7" ht="15.75">
      <c r="A35" s="3" t="s">
        <v>305</v>
      </c>
      <c r="B35" s="8">
        <v>8689</v>
      </c>
      <c r="C35" s="8">
        <v>152</v>
      </c>
      <c r="D35" s="8">
        <v>22</v>
      </c>
      <c r="E35" s="8">
        <v>23555</v>
      </c>
      <c r="F35" s="8">
        <v>8429</v>
      </c>
      <c r="G35" s="8">
        <v>40847</v>
      </c>
    </row>
    <row r="36" spans="1:7" ht="15.75">
      <c r="A36" s="3" t="s">
        <v>306</v>
      </c>
      <c r="B36" s="8">
        <v>9774</v>
      </c>
      <c r="C36" s="8">
        <v>174</v>
      </c>
      <c r="D36" s="8">
        <v>30</v>
      </c>
      <c r="E36" s="8">
        <v>17808</v>
      </c>
      <c r="F36" s="8">
        <v>11095</v>
      </c>
      <c r="G36" s="8">
        <v>38881</v>
      </c>
    </row>
    <row r="37" spans="1:7" ht="15.75">
      <c r="A37" s="3" t="s">
        <v>307</v>
      </c>
      <c r="B37" s="8">
        <v>7857</v>
      </c>
      <c r="C37" s="8">
        <v>158</v>
      </c>
      <c r="D37" s="8">
        <v>22</v>
      </c>
      <c r="E37" s="8">
        <v>22379</v>
      </c>
      <c r="F37" s="8">
        <v>9137</v>
      </c>
      <c r="G37" s="8">
        <v>39553</v>
      </c>
    </row>
    <row r="38" spans="1:7" ht="15.75">
      <c r="A38" s="3" t="s">
        <v>308</v>
      </c>
      <c r="B38" s="8">
        <v>10904</v>
      </c>
      <c r="C38" s="8">
        <v>183</v>
      </c>
      <c r="D38" s="8">
        <v>23</v>
      </c>
      <c r="E38" s="8">
        <v>22800</v>
      </c>
      <c r="F38" s="8">
        <v>10038</v>
      </c>
      <c r="G38" s="8">
        <v>43948</v>
      </c>
    </row>
    <row r="39" spans="1:7" ht="15.75">
      <c r="A39" s="3" t="s">
        <v>309</v>
      </c>
      <c r="B39" s="8">
        <v>8644</v>
      </c>
      <c r="C39" s="8">
        <v>221</v>
      </c>
      <c r="D39" s="8">
        <v>25</v>
      </c>
      <c r="E39" s="8">
        <v>28091</v>
      </c>
      <c r="F39" s="8">
        <v>14784</v>
      </c>
      <c r="G39" s="8">
        <v>51765</v>
      </c>
    </row>
    <row r="40" spans="1:7" ht="15.75">
      <c r="A40" s="4" t="s">
        <v>0</v>
      </c>
      <c r="B40" s="5" t="s">
        <v>1</v>
      </c>
      <c r="C40" s="5" t="s">
        <v>2</v>
      </c>
      <c r="D40" s="5" t="s">
        <v>3</v>
      </c>
      <c r="E40" s="5" t="s">
        <v>4</v>
      </c>
      <c r="F40" s="5" t="s">
        <v>5</v>
      </c>
      <c r="G40" s="5" t="s">
        <v>6</v>
      </c>
    </row>
    <row r="41" spans="1:7" ht="15.75">
      <c r="A41" s="4"/>
      <c r="B41" s="5"/>
      <c r="C41" s="5"/>
      <c r="D41" s="5"/>
      <c r="E41" s="5"/>
      <c r="F41" s="5"/>
      <c r="G41" s="5"/>
    </row>
    <row r="42" spans="1:7" ht="15.75">
      <c r="A42" s="3" t="s">
        <v>310</v>
      </c>
      <c r="B42" s="8">
        <v>6692</v>
      </c>
      <c r="C42" s="8">
        <v>190</v>
      </c>
      <c r="D42" s="8">
        <v>25</v>
      </c>
      <c r="E42" s="8">
        <v>15960</v>
      </c>
      <c r="F42" s="8">
        <v>8434</v>
      </c>
      <c r="G42" s="8">
        <v>31301</v>
      </c>
    </row>
    <row r="43" spans="1:7" ht="15.75">
      <c r="A43" s="3" t="s">
        <v>311</v>
      </c>
      <c r="B43" s="8">
        <v>5195</v>
      </c>
      <c r="C43" s="8">
        <v>103</v>
      </c>
      <c r="D43" s="8">
        <v>13</v>
      </c>
      <c r="E43" s="8">
        <v>15932</v>
      </c>
      <c r="F43" s="8">
        <v>6610</v>
      </c>
      <c r="G43" s="8">
        <v>27853</v>
      </c>
    </row>
    <row r="44" spans="1:7" ht="15.75">
      <c r="A44" s="3" t="s">
        <v>312</v>
      </c>
      <c r="B44" s="8">
        <v>7426</v>
      </c>
      <c r="C44" s="8">
        <v>150</v>
      </c>
      <c r="D44" s="8">
        <v>30</v>
      </c>
      <c r="E44" s="8">
        <v>26444</v>
      </c>
      <c r="F44" s="8">
        <v>7377</v>
      </c>
      <c r="G44" s="8">
        <v>41427</v>
      </c>
    </row>
    <row r="45" spans="2:7" ht="15.75">
      <c r="B45" s="6"/>
      <c r="C45" s="6"/>
      <c r="D45" s="6"/>
      <c r="E45" s="6"/>
      <c r="F45" s="6"/>
      <c r="G45" s="6"/>
    </row>
    <row r="46" spans="1:8" ht="15.75">
      <c r="A46" s="3" t="s">
        <v>112</v>
      </c>
      <c r="B46" s="6">
        <f aca="true" t="shared" si="0" ref="B46:G46">SUM(B3:B44)</f>
        <v>432460</v>
      </c>
      <c r="C46" s="6">
        <f t="shared" si="0"/>
        <v>9113</v>
      </c>
      <c r="D46" s="6">
        <f t="shared" si="0"/>
        <v>1421</v>
      </c>
      <c r="E46" s="6">
        <f t="shared" si="0"/>
        <v>742902</v>
      </c>
      <c r="F46" s="6">
        <f t="shared" si="0"/>
        <v>446938</v>
      </c>
      <c r="G46" s="6">
        <f t="shared" si="0"/>
        <v>1632834</v>
      </c>
      <c r="H46" s="6" t="e">
        <f>SUM(#REF!,#REF!,#REF!)</f>
        <v>#REF!</v>
      </c>
    </row>
    <row r="48" ht="15.75">
      <c r="G48" s="9"/>
    </row>
    <row r="49" ht="15.75">
      <c r="G49" s="9"/>
    </row>
    <row r="50" ht="15.75">
      <c r="G50" s="9"/>
    </row>
    <row r="51" ht="15.75">
      <c r="G51" s="9"/>
    </row>
    <row r="52" ht="15.75">
      <c r="G52" s="1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4.710937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spans="1:7" ht="15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.75">
      <c r="A2" s="4"/>
      <c r="B2" s="5"/>
      <c r="C2" s="5"/>
      <c r="D2" s="5"/>
      <c r="E2" s="5"/>
      <c r="F2" s="5"/>
      <c r="G2" s="5"/>
    </row>
    <row r="3" spans="1:7" ht="15.75">
      <c r="A3" s="3" t="s">
        <v>117</v>
      </c>
      <c r="B3" s="8">
        <v>5896</v>
      </c>
      <c r="C3" s="8">
        <v>101</v>
      </c>
      <c r="D3" s="8">
        <v>16</v>
      </c>
      <c r="E3" s="8">
        <v>5342</v>
      </c>
      <c r="F3" s="8">
        <v>3940</v>
      </c>
      <c r="G3" s="8">
        <v>15295</v>
      </c>
    </row>
    <row r="4" spans="1:7" ht="15.75">
      <c r="A4" s="3" t="s">
        <v>118</v>
      </c>
      <c r="B4" s="8">
        <v>5875</v>
      </c>
      <c r="C4" s="8">
        <v>103</v>
      </c>
      <c r="D4" s="8">
        <v>15</v>
      </c>
      <c r="E4" s="8">
        <v>4425</v>
      </c>
      <c r="F4" s="8">
        <v>3617</v>
      </c>
      <c r="G4" s="8">
        <v>14035</v>
      </c>
    </row>
    <row r="5" spans="1:7" ht="15.75">
      <c r="A5" s="3" t="s">
        <v>119</v>
      </c>
      <c r="B5" s="8">
        <v>4409</v>
      </c>
      <c r="C5" s="8">
        <v>100</v>
      </c>
      <c r="D5" s="8">
        <v>11</v>
      </c>
      <c r="E5" s="8">
        <v>4055</v>
      </c>
      <c r="F5" s="8">
        <v>3858</v>
      </c>
      <c r="G5" s="8">
        <v>12433</v>
      </c>
    </row>
    <row r="6" spans="1:7" ht="15.75">
      <c r="A6" s="3" t="s">
        <v>120</v>
      </c>
      <c r="B6" s="8">
        <v>3858</v>
      </c>
      <c r="C6" s="8">
        <v>72</v>
      </c>
      <c r="D6" s="8">
        <v>23</v>
      </c>
      <c r="E6" s="8">
        <v>6406</v>
      </c>
      <c r="F6" s="8">
        <v>3619</v>
      </c>
      <c r="G6" s="8">
        <v>13978</v>
      </c>
    </row>
    <row r="7" spans="1:7" ht="15.75">
      <c r="A7" s="3" t="s">
        <v>121</v>
      </c>
      <c r="B7" s="8">
        <v>3577</v>
      </c>
      <c r="C7" s="8">
        <v>93</v>
      </c>
      <c r="D7" s="8">
        <v>16</v>
      </c>
      <c r="E7" s="8">
        <v>5488</v>
      </c>
      <c r="F7" s="8">
        <v>3969</v>
      </c>
      <c r="G7" s="8">
        <v>13143</v>
      </c>
    </row>
    <row r="8" spans="1:7" ht="15.75">
      <c r="A8" s="3" t="s">
        <v>122</v>
      </c>
      <c r="B8" s="8">
        <v>3535</v>
      </c>
      <c r="C8" s="8">
        <v>76</v>
      </c>
      <c r="D8" s="8">
        <v>20</v>
      </c>
      <c r="E8" s="8">
        <v>7783</v>
      </c>
      <c r="F8" s="8">
        <v>4615</v>
      </c>
      <c r="G8" s="8">
        <v>16029</v>
      </c>
    </row>
    <row r="9" spans="1:7" ht="15.75">
      <c r="A9" s="3" t="s">
        <v>123</v>
      </c>
      <c r="B9" s="8">
        <v>4545</v>
      </c>
      <c r="C9" s="8">
        <v>120</v>
      </c>
      <c r="D9" s="8">
        <v>13</v>
      </c>
      <c r="E9" s="8">
        <v>5253</v>
      </c>
      <c r="F9" s="8">
        <v>4389</v>
      </c>
      <c r="G9" s="8">
        <v>14320</v>
      </c>
    </row>
    <row r="10" spans="1:7" ht="15.75">
      <c r="A10" s="3" t="s">
        <v>124</v>
      </c>
      <c r="B10" s="8">
        <v>3538</v>
      </c>
      <c r="C10" s="8">
        <v>85</v>
      </c>
      <c r="D10" s="8">
        <v>13</v>
      </c>
      <c r="E10" s="8">
        <v>6183</v>
      </c>
      <c r="F10" s="8">
        <v>4284</v>
      </c>
      <c r="G10" s="8">
        <v>14103</v>
      </c>
    </row>
    <row r="11" spans="1:7" ht="15.75">
      <c r="A11" s="3" t="s">
        <v>125</v>
      </c>
      <c r="B11" s="8">
        <v>3147</v>
      </c>
      <c r="C11" s="8">
        <v>90</v>
      </c>
      <c r="D11" s="8">
        <v>16</v>
      </c>
      <c r="E11" s="8">
        <v>6434</v>
      </c>
      <c r="F11" s="8">
        <v>3467</v>
      </c>
      <c r="G11" s="8">
        <v>13154</v>
      </c>
    </row>
    <row r="12" spans="1:7" ht="15.75">
      <c r="A12" s="3" t="s">
        <v>126</v>
      </c>
      <c r="B12" s="8">
        <v>4418</v>
      </c>
      <c r="C12" s="8">
        <v>115</v>
      </c>
      <c r="D12" s="8">
        <v>15</v>
      </c>
      <c r="E12" s="8">
        <v>6234</v>
      </c>
      <c r="F12" s="8">
        <v>5382</v>
      </c>
      <c r="G12" s="8">
        <v>16164</v>
      </c>
    </row>
    <row r="13" spans="1:7" ht="15.75">
      <c r="A13" s="3" t="s">
        <v>127</v>
      </c>
      <c r="B13" s="8">
        <v>3944</v>
      </c>
      <c r="C13" s="8">
        <v>58</v>
      </c>
      <c r="D13" s="8">
        <v>17</v>
      </c>
      <c r="E13" s="8">
        <v>5343</v>
      </c>
      <c r="F13" s="8">
        <v>2653</v>
      </c>
      <c r="G13" s="8">
        <v>12015</v>
      </c>
    </row>
    <row r="14" spans="1:7" ht="15.75">
      <c r="A14" s="3" t="s">
        <v>128</v>
      </c>
      <c r="B14" s="8">
        <v>2354</v>
      </c>
      <c r="C14" s="8">
        <v>42</v>
      </c>
      <c r="D14" s="8">
        <v>8</v>
      </c>
      <c r="E14" s="8">
        <v>7021</v>
      </c>
      <c r="F14" s="8">
        <v>2032</v>
      </c>
      <c r="G14" s="8">
        <v>11457</v>
      </c>
    </row>
    <row r="15" spans="1:7" ht="15.75">
      <c r="A15" s="3" t="s">
        <v>129</v>
      </c>
      <c r="B15" s="8">
        <v>2500</v>
      </c>
      <c r="C15" s="8">
        <v>51</v>
      </c>
      <c r="D15" s="8">
        <v>17</v>
      </c>
      <c r="E15" s="8">
        <v>7163</v>
      </c>
      <c r="F15" s="8">
        <v>2301</v>
      </c>
      <c r="G15" s="8">
        <v>12032</v>
      </c>
    </row>
    <row r="16" spans="1:7" ht="15.75">
      <c r="A16" s="3" t="s">
        <v>130</v>
      </c>
      <c r="B16" s="8">
        <v>3022</v>
      </c>
      <c r="C16" s="8">
        <v>79</v>
      </c>
      <c r="D16" s="8">
        <v>20</v>
      </c>
      <c r="E16" s="8">
        <v>6411</v>
      </c>
      <c r="F16" s="8">
        <v>4212</v>
      </c>
      <c r="G16" s="8">
        <v>13744</v>
      </c>
    </row>
    <row r="17" spans="1:7" ht="15.75">
      <c r="A17" s="3" t="s">
        <v>131</v>
      </c>
      <c r="B17" s="8">
        <v>2761</v>
      </c>
      <c r="C17" s="8">
        <v>84</v>
      </c>
      <c r="D17" s="8">
        <v>17</v>
      </c>
      <c r="E17" s="8">
        <v>5720</v>
      </c>
      <c r="F17" s="8">
        <v>3999</v>
      </c>
      <c r="G17" s="8">
        <v>12581</v>
      </c>
    </row>
    <row r="18" spans="1:7" ht="15.75">
      <c r="A18" s="3" t="s">
        <v>132</v>
      </c>
      <c r="B18" s="8">
        <v>3128</v>
      </c>
      <c r="C18" s="8">
        <v>79</v>
      </c>
      <c r="D18" s="8">
        <v>6</v>
      </c>
      <c r="E18" s="8">
        <v>6812</v>
      </c>
      <c r="F18" s="8">
        <v>3918</v>
      </c>
      <c r="G18" s="8">
        <v>13943</v>
      </c>
    </row>
    <row r="19" spans="1:7" ht="15.75">
      <c r="A19" s="3" t="s">
        <v>133</v>
      </c>
      <c r="B19" s="8">
        <v>3372</v>
      </c>
      <c r="C19" s="8">
        <v>88</v>
      </c>
      <c r="D19" s="8">
        <v>13</v>
      </c>
      <c r="E19" s="8">
        <v>7863</v>
      </c>
      <c r="F19" s="8">
        <v>4816</v>
      </c>
      <c r="G19" s="8">
        <v>16152</v>
      </c>
    </row>
    <row r="20" spans="1:7" ht="15.75">
      <c r="A20" s="3" t="s">
        <v>134</v>
      </c>
      <c r="B20" s="8">
        <v>3697</v>
      </c>
      <c r="C20" s="8">
        <v>94</v>
      </c>
      <c r="D20" s="8">
        <v>11</v>
      </c>
      <c r="E20" s="8">
        <v>6878</v>
      </c>
      <c r="F20" s="8">
        <v>4220</v>
      </c>
      <c r="G20" s="8">
        <v>14900</v>
      </c>
    </row>
    <row r="21" spans="1:7" ht="15.75">
      <c r="A21" s="3" t="s">
        <v>135</v>
      </c>
      <c r="B21" s="8">
        <v>3124</v>
      </c>
      <c r="C21" s="8">
        <v>87</v>
      </c>
      <c r="D21" s="8">
        <v>7</v>
      </c>
      <c r="E21" s="8">
        <v>6328</v>
      </c>
      <c r="F21" s="8">
        <v>4212</v>
      </c>
      <c r="G21" s="8">
        <v>13758</v>
      </c>
    </row>
    <row r="22" spans="1:7" ht="15.75">
      <c r="A22" s="3" t="s">
        <v>136</v>
      </c>
      <c r="B22" s="8">
        <v>3597</v>
      </c>
      <c r="C22" s="8">
        <v>84</v>
      </c>
      <c r="D22" s="8">
        <v>6</v>
      </c>
      <c r="E22" s="8">
        <v>8631</v>
      </c>
      <c r="F22" s="8">
        <v>4484</v>
      </c>
      <c r="G22" s="8">
        <v>16802</v>
      </c>
    </row>
    <row r="23" spans="1:7" ht="15.75">
      <c r="A23" s="3" t="s">
        <v>137</v>
      </c>
      <c r="B23" s="8">
        <v>3661</v>
      </c>
      <c r="C23" s="8">
        <v>84</v>
      </c>
      <c r="D23" s="8">
        <v>9</v>
      </c>
      <c r="E23" s="8">
        <v>8444</v>
      </c>
      <c r="F23" s="8">
        <v>4163</v>
      </c>
      <c r="G23" s="8">
        <v>16361</v>
      </c>
    </row>
    <row r="24" spans="1:7" ht="15.75">
      <c r="A24" s="3" t="s">
        <v>138</v>
      </c>
      <c r="B24" s="8">
        <v>3498</v>
      </c>
      <c r="C24" s="8">
        <v>105</v>
      </c>
      <c r="D24" s="8">
        <v>14</v>
      </c>
      <c r="E24" s="8">
        <v>4625</v>
      </c>
      <c r="F24" s="8">
        <v>4045</v>
      </c>
      <c r="G24" s="8">
        <v>12287</v>
      </c>
    </row>
    <row r="25" spans="1:7" ht="15.75">
      <c r="A25" s="3" t="s">
        <v>139</v>
      </c>
      <c r="B25" s="8">
        <v>3480</v>
      </c>
      <c r="C25" s="8">
        <v>83</v>
      </c>
      <c r="D25" s="8">
        <v>17</v>
      </c>
      <c r="E25" s="8">
        <v>4249</v>
      </c>
      <c r="F25" s="8">
        <v>4057</v>
      </c>
      <c r="G25" s="8">
        <v>11886</v>
      </c>
    </row>
    <row r="26" spans="1:7" ht="15.75">
      <c r="A26" s="3" t="s">
        <v>140</v>
      </c>
      <c r="B26" s="8">
        <v>3988</v>
      </c>
      <c r="C26" s="8">
        <v>102</v>
      </c>
      <c r="D26" s="8">
        <v>12</v>
      </c>
      <c r="E26" s="8">
        <v>5437</v>
      </c>
      <c r="F26" s="8">
        <v>4578</v>
      </c>
      <c r="G26" s="8">
        <v>14117</v>
      </c>
    </row>
    <row r="27" spans="1:7" ht="15.75">
      <c r="A27" s="3" t="s">
        <v>141</v>
      </c>
      <c r="B27" s="8">
        <v>3816</v>
      </c>
      <c r="C27" s="8">
        <v>92</v>
      </c>
      <c r="D27" s="8">
        <v>6</v>
      </c>
      <c r="E27" s="8">
        <v>7599</v>
      </c>
      <c r="F27" s="8">
        <v>4296</v>
      </c>
      <c r="G27" s="8">
        <v>15809</v>
      </c>
    </row>
    <row r="28" spans="1:7" ht="15.75">
      <c r="A28" s="3" t="s">
        <v>142</v>
      </c>
      <c r="B28" s="8">
        <v>3249</v>
      </c>
      <c r="C28" s="8">
        <v>81</v>
      </c>
      <c r="D28" s="8">
        <v>14</v>
      </c>
      <c r="E28" s="8">
        <v>9276</v>
      </c>
      <c r="F28" s="8">
        <v>5440</v>
      </c>
      <c r="G28" s="8">
        <v>18060</v>
      </c>
    </row>
    <row r="29" spans="1:7" ht="15.75">
      <c r="A29" s="3" t="s">
        <v>143</v>
      </c>
      <c r="B29" s="8">
        <v>2970</v>
      </c>
      <c r="C29" s="8">
        <v>95</v>
      </c>
      <c r="D29" s="8">
        <v>6</v>
      </c>
      <c r="E29" s="8">
        <v>10479</v>
      </c>
      <c r="F29" s="8">
        <v>5441</v>
      </c>
      <c r="G29" s="8">
        <v>18991</v>
      </c>
    </row>
    <row r="30" spans="1:7" ht="15.75">
      <c r="A30" s="3" t="s">
        <v>144</v>
      </c>
      <c r="B30" s="8">
        <v>2994</v>
      </c>
      <c r="C30" s="8">
        <v>63</v>
      </c>
      <c r="D30" s="8">
        <v>6</v>
      </c>
      <c r="E30" s="8">
        <v>11398</v>
      </c>
      <c r="F30" s="8">
        <v>4684</v>
      </c>
      <c r="G30" s="8">
        <v>19145</v>
      </c>
    </row>
    <row r="31" spans="1:7" ht="15.75">
      <c r="A31" s="3" t="s">
        <v>145</v>
      </c>
      <c r="B31" s="8">
        <v>2511</v>
      </c>
      <c r="C31" s="8">
        <v>61</v>
      </c>
      <c r="D31" s="8">
        <v>6</v>
      </c>
      <c r="E31" s="8">
        <v>7062</v>
      </c>
      <c r="F31" s="8">
        <v>3984</v>
      </c>
      <c r="G31" s="8">
        <v>13624</v>
      </c>
    </row>
    <row r="32" spans="1:7" ht="15.75">
      <c r="A32" s="3" t="s">
        <v>146</v>
      </c>
      <c r="B32" s="8">
        <v>3026</v>
      </c>
      <c r="C32" s="8">
        <v>95</v>
      </c>
      <c r="D32" s="8">
        <v>9</v>
      </c>
      <c r="E32" s="8">
        <v>5985</v>
      </c>
      <c r="F32" s="8">
        <v>4075</v>
      </c>
      <c r="G32" s="8">
        <v>13190</v>
      </c>
    </row>
    <row r="33" spans="1:7" ht="15.75">
      <c r="A33" s="3" t="s">
        <v>147</v>
      </c>
      <c r="B33" s="8">
        <v>4744</v>
      </c>
      <c r="C33" s="8">
        <v>82</v>
      </c>
      <c r="D33" s="8">
        <v>19</v>
      </c>
      <c r="E33" s="8">
        <v>1799</v>
      </c>
      <c r="F33" s="8">
        <v>3533</v>
      </c>
      <c r="G33" s="8">
        <v>10177</v>
      </c>
    </row>
    <row r="34" spans="1:7" ht="15.75">
      <c r="A34" s="3" t="s">
        <v>148</v>
      </c>
      <c r="B34" s="8">
        <v>3890</v>
      </c>
      <c r="C34" s="8">
        <v>82</v>
      </c>
      <c r="D34" s="8">
        <v>12</v>
      </c>
      <c r="E34" s="8">
        <v>1258</v>
      </c>
      <c r="F34" s="8">
        <v>3340</v>
      </c>
      <c r="G34" s="8">
        <v>8582</v>
      </c>
    </row>
    <row r="35" spans="1:7" ht="15.75">
      <c r="A35" s="3" t="s">
        <v>149</v>
      </c>
      <c r="B35" s="8">
        <v>5960</v>
      </c>
      <c r="C35" s="8">
        <v>84</v>
      </c>
      <c r="D35" s="8">
        <v>8</v>
      </c>
      <c r="E35" s="8">
        <v>2233</v>
      </c>
      <c r="F35" s="8">
        <v>3782</v>
      </c>
      <c r="G35" s="8">
        <v>12067</v>
      </c>
    </row>
    <row r="36" spans="1:7" ht="15.75">
      <c r="A36" s="3" t="s">
        <v>150</v>
      </c>
      <c r="B36" s="8">
        <v>7245</v>
      </c>
      <c r="C36" s="8">
        <v>38</v>
      </c>
      <c r="D36" s="8">
        <v>13</v>
      </c>
      <c r="E36" s="8">
        <v>887</v>
      </c>
      <c r="F36" s="8">
        <v>2817</v>
      </c>
      <c r="G36" s="8">
        <v>11000</v>
      </c>
    </row>
    <row r="37" spans="1:7" ht="15.75">
      <c r="A37" s="3" t="s">
        <v>151</v>
      </c>
      <c r="B37" s="8">
        <v>7992</v>
      </c>
      <c r="C37" s="8">
        <v>63</v>
      </c>
      <c r="D37" s="8">
        <v>11</v>
      </c>
      <c r="E37" s="8">
        <v>1240</v>
      </c>
      <c r="F37" s="8">
        <v>3160</v>
      </c>
      <c r="G37" s="8">
        <v>12466</v>
      </c>
    </row>
    <row r="38" spans="1:7" ht="15.75">
      <c r="A38" s="3" t="s">
        <v>152</v>
      </c>
      <c r="B38" s="8">
        <v>8034</v>
      </c>
      <c r="C38" s="8">
        <v>86</v>
      </c>
      <c r="D38" s="8">
        <v>11</v>
      </c>
      <c r="E38" s="8">
        <v>4125</v>
      </c>
      <c r="F38" s="8">
        <v>4670</v>
      </c>
      <c r="G38" s="8">
        <v>16926</v>
      </c>
    </row>
    <row r="39" spans="1:7" ht="15.75">
      <c r="A39" s="3" t="s">
        <v>153</v>
      </c>
      <c r="B39" s="8">
        <v>4376</v>
      </c>
      <c r="C39" s="8">
        <v>53</v>
      </c>
      <c r="D39" s="8">
        <v>9</v>
      </c>
      <c r="E39" s="8">
        <v>1142</v>
      </c>
      <c r="F39" s="8">
        <v>2675</v>
      </c>
      <c r="G39" s="8">
        <v>8255</v>
      </c>
    </row>
    <row r="40" spans="1:7" ht="15.75">
      <c r="A40" s="3" t="s">
        <v>154</v>
      </c>
      <c r="B40" s="8">
        <v>4913</v>
      </c>
      <c r="C40" s="8">
        <v>136</v>
      </c>
      <c r="D40" s="8">
        <v>23</v>
      </c>
      <c r="E40" s="8">
        <v>10656</v>
      </c>
      <c r="F40" s="8">
        <v>6873</v>
      </c>
      <c r="G40" s="8">
        <v>22601</v>
      </c>
    </row>
    <row r="41" spans="2:7" ht="15.75">
      <c r="B41" s="8"/>
      <c r="C41" s="8"/>
      <c r="D41" s="8"/>
      <c r="E41" s="8"/>
      <c r="F41" s="8"/>
      <c r="G41" s="8"/>
    </row>
    <row r="42" spans="1:7" ht="15.75">
      <c r="A42" s="4" t="s">
        <v>0</v>
      </c>
      <c r="B42" s="5" t="s">
        <v>1</v>
      </c>
      <c r="C42" s="5" t="s">
        <v>2</v>
      </c>
      <c r="D42" s="5" t="s">
        <v>3</v>
      </c>
      <c r="E42" s="5" t="s">
        <v>4</v>
      </c>
      <c r="F42" s="5" t="s">
        <v>5</v>
      </c>
      <c r="G42" s="5" t="s">
        <v>6</v>
      </c>
    </row>
    <row r="43" spans="1:7" ht="15.75">
      <c r="A43" s="4"/>
      <c r="B43" s="5"/>
      <c r="C43" s="5"/>
      <c r="D43" s="5"/>
      <c r="E43" s="5"/>
      <c r="F43" s="5"/>
      <c r="G43" s="5"/>
    </row>
    <row r="44" spans="1:7" ht="15.75">
      <c r="A44" s="3" t="s">
        <v>155</v>
      </c>
      <c r="B44" s="8">
        <v>4886</v>
      </c>
      <c r="C44" s="8">
        <v>105</v>
      </c>
      <c r="D44" s="8">
        <v>15</v>
      </c>
      <c r="E44" s="8">
        <v>8657</v>
      </c>
      <c r="F44" s="8">
        <v>6347</v>
      </c>
      <c r="G44" s="8">
        <v>20010</v>
      </c>
    </row>
    <row r="45" spans="1:7" ht="15.75">
      <c r="A45" s="3" t="s">
        <v>156</v>
      </c>
      <c r="B45" s="8">
        <v>3147</v>
      </c>
      <c r="C45" s="8">
        <v>67</v>
      </c>
      <c r="D45" s="8">
        <v>7</v>
      </c>
      <c r="E45" s="8">
        <v>3147</v>
      </c>
      <c r="F45" s="8">
        <v>2951</v>
      </c>
      <c r="G45" s="8">
        <v>9319</v>
      </c>
    </row>
    <row r="46" spans="1:7" ht="15.75">
      <c r="A46" s="3" t="s">
        <v>157</v>
      </c>
      <c r="B46" s="8">
        <v>3039</v>
      </c>
      <c r="C46" s="8">
        <v>67</v>
      </c>
      <c r="D46" s="8">
        <v>6</v>
      </c>
      <c r="E46" s="8">
        <v>3313</v>
      </c>
      <c r="F46" s="8">
        <v>3316</v>
      </c>
      <c r="G46" s="8">
        <v>9741</v>
      </c>
    </row>
    <row r="47" spans="1:7" ht="15.75">
      <c r="A47" s="3" t="s">
        <v>158</v>
      </c>
      <c r="B47" s="8">
        <v>4509</v>
      </c>
      <c r="C47" s="8">
        <v>90</v>
      </c>
      <c r="D47" s="8">
        <v>15</v>
      </c>
      <c r="E47" s="8">
        <v>6891</v>
      </c>
      <c r="F47" s="8">
        <v>5143</v>
      </c>
      <c r="G47" s="8">
        <v>16648</v>
      </c>
    </row>
    <row r="48" spans="1:7" ht="15.75">
      <c r="A48" s="3" t="s">
        <v>159</v>
      </c>
      <c r="B48" s="8">
        <v>3457</v>
      </c>
      <c r="C48" s="8">
        <v>99</v>
      </c>
      <c r="D48" s="8">
        <v>9</v>
      </c>
      <c r="E48" s="8">
        <v>7869</v>
      </c>
      <c r="F48" s="8">
        <v>5635</v>
      </c>
      <c r="G48" s="8">
        <v>17069</v>
      </c>
    </row>
    <row r="49" spans="1:7" ht="15.75">
      <c r="A49" s="3" t="s">
        <v>160</v>
      </c>
      <c r="B49" s="8">
        <v>5342</v>
      </c>
      <c r="C49" s="8">
        <v>169</v>
      </c>
      <c r="D49" s="8">
        <v>15</v>
      </c>
      <c r="E49" s="8">
        <v>4494</v>
      </c>
      <c r="F49" s="8">
        <v>5805</v>
      </c>
      <c r="G49" s="8">
        <v>15825</v>
      </c>
    </row>
    <row r="50" spans="1:7" ht="15.75">
      <c r="A50" s="3" t="s">
        <v>161</v>
      </c>
      <c r="B50" s="8">
        <v>6004</v>
      </c>
      <c r="C50" s="8">
        <v>151</v>
      </c>
      <c r="D50" s="8">
        <v>26</v>
      </c>
      <c r="E50" s="8">
        <v>8152</v>
      </c>
      <c r="F50" s="8">
        <v>6765</v>
      </c>
      <c r="G50" s="8">
        <v>21098</v>
      </c>
    </row>
    <row r="51" spans="1:7" ht="15.75">
      <c r="A51" s="3" t="s">
        <v>162</v>
      </c>
      <c r="B51" s="8">
        <v>6532</v>
      </c>
      <c r="C51" s="8">
        <v>272</v>
      </c>
      <c r="D51" s="8">
        <v>31</v>
      </c>
      <c r="E51" s="8">
        <v>3560</v>
      </c>
      <c r="F51" s="8">
        <v>7589</v>
      </c>
      <c r="G51" s="8">
        <v>17984</v>
      </c>
    </row>
    <row r="52" spans="1:7" ht="15.75">
      <c r="A52" s="3" t="s">
        <v>163</v>
      </c>
      <c r="B52" s="8">
        <v>3354</v>
      </c>
      <c r="C52" s="8">
        <v>72</v>
      </c>
      <c r="D52" s="8">
        <v>14</v>
      </c>
      <c r="E52" s="8">
        <v>6293</v>
      </c>
      <c r="F52" s="8">
        <v>3896</v>
      </c>
      <c r="G52" s="8">
        <v>13629</v>
      </c>
    </row>
    <row r="53" spans="1:7" ht="15.75">
      <c r="A53" s="3" t="s">
        <v>164</v>
      </c>
      <c r="B53" s="8">
        <v>3359</v>
      </c>
      <c r="C53" s="8">
        <v>75</v>
      </c>
      <c r="D53" s="8">
        <v>10</v>
      </c>
      <c r="E53" s="8">
        <v>11865</v>
      </c>
      <c r="F53" s="8">
        <v>6204</v>
      </c>
      <c r="G53" s="8">
        <v>21513</v>
      </c>
    </row>
    <row r="54" spans="1:7" ht="15.75">
      <c r="A54" s="3" t="s">
        <v>165</v>
      </c>
      <c r="B54" s="8">
        <v>2823</v>
      </c>
      <c r="C54" s="8">
        <v>75</v>
      </c>
      <c r="D54" s="8">
        <v>6</v>
      </c>
      <c r="E54" s="8">
        <v>7829</v>
      </c>
      <c r="F54" s="8">
        <v>4384</v>
      </c>
      <c r="G54" s="8">
        <v>15117</v>
      </c>
    </row>
    <row r="55" spans="1:7" ht="15.75">
      <c r="A55" s="3" t="s">
        <v>166</v>
      </c>
      <c r="B55" s="8">
        <v>3705</v>
      </c>
      <c r="C55" s="8">
        <v>50</v>
      </c>
      <c r="D55" s="8">
        <v>21</v>
      </c>
      <c r="E55" s="8">
        <v>6691</v>
      </c>
      <c r="F55" s="8">
        <v>3165</v>
      </c>
      <c r="G55" s="8">
        <v>13632</v>
      </c>
    </row>
    <row r="56" spans="1:7" ht="15.75">
      <c r="A56" s="3" t="s">
        <v>167</v>
      </c>
      <c r="B56" s="8">
        <v>3555</v>
      </c>
      <c r="C56" s="8">
        <v>53</v>
      </c>
      <c r="D56" s="8">
        <v>12</v>
      </c>
      <c r="E56" s="8">
        <v>7192</v>
      </c>
      <c r="F56" s="8">
        <v>3160</v>
      </c>
      <c r="G56" s="8">
        <v>13972</v>
      </c>
    </row>
    <row r="57" spans="1:7" ht="15.75">
      <c r="A57" s="3" t="s">
        <v>168</v>
      </c>
      <c r="B57" s="8">
        <v>3663</v>
      </c>
      <c r="C57" s="8">
        <v>53</v>
      </c>
      <c r="D57" s="8">
        <v>9</v>
      </c>
      <c r="E57" s="8">
        <v>7384</v>
      </c>
      <c r="F57" s="8">
        <v>3237</v>
      </c>
      <c r="G57" s="8">
        <v>14346</v>
      </c>
    </row>
    <row r="58" spans="1:7" ht="15.75">
      <c r="A58" s="3" t="s">
        <v>169</v>
      </c>
      <c r="B58" s="8">
        <v>4589</v>
      </c>
      <c r="C58" s="8">
        <v>68</v>
      </c>
      <c r="D58" s="8">
        <v>6</v>
      </c>
      <c r="E58" s="8">
        <v>6278</v>
      </c>
      <c r="F58" s="8">
        <v>3869</v>
      </c>
      <c r="G58" s="8">
        <v>14810</v>
      </c>
    </row>
    <row r="59" spans="1:7" ht="15.75">
      <c r="A59" s="3" t="s">
        <v>170</v>
      </c>
      <c r="B59" s="8">
        <v>4019</v>
      </c>
      <c r="C59" s="8">
        <v>55</v>
      </c>
      <c r="D59" s="8">
        <v>8</v>
      </c>
      <c r="E59" s="8">
        <v>6698</v>
      </c>
      <c r="F59" s="8">
        <v>3181</v>
      </c>
      <c r="G59" s="8">
        <v>13961</v>
      </c>
    </row>
    <row r="60" spans="1:7" ht="15.75">
      <c r="A60" s="3" t="s">
        <v>171</v>
      </c>
      <c r="B60" s="8">
        <v>4086</v>
      </c>
      <c r="C60" s="8">
        <v>67</v>
      </c>
      <c r="D60" s="8">
        <v>14</v>
      </c>
      <c r="E60" s="8">
        <v>3748</v>
      </c>
      <c r="F60" s="8">
        <v>3077</v>
      </c>
      <c r="G60" s="8">
        <v>10992</v>
      </c>
    </row>
    <row r="61" spans="1:7" ht="15.75">
      <c r="A61" s="3" t="s">
        <v>172</v>
      </c>
      <c r="B61" s="8">
        <v>4164</v>
      </c>
      <c r="C61" s="8">
        <v>86</v>
      </c>
      <c r="D61" s="8">
        <v>8</v>
      </c>
      <c r="E61" s="8">
        <v>4447</v>
      </c>
      <c r="F61" s="8">
        <v>3148</v>
      </c>
      <c r="G61" s="8">
        <v>11853</v>
      </c>
    </row>
    <row r="62" spans="1:7" ht="15.75">
      <c r="A62" s="3" t="s">
        <v>173</v>
      </c>
      <c r="B62" s="8">
        <v>4137</v>
      </c>
      <c r="C62" s="8">
        <v>65</v>
      </c>
      <c r="D62" s="8">
        <v>15</v>
      </c>
      <c r="E62" s="8">
        <v>2653</v>
      </c>
      <c r="F62" s="8">
        <v>2951</v>
      </c>
      <c r="G62" s="8">
        <v>9821</v>
      </c>
    </row>
    <row r="63" spans="1:7" ht="15.75">
      <c r="A63" s="3" t="s">
        <v>174</v>
      </c>
      <c r="B63" s="8">
        <v>4450</v>
      </c>
      <c r="C63" s="8">
        <v>58</v>
      </c>
      <c r="D63" s="8">
        <v>17</v>
      </c>
      <c r="E63" s="8">
        <v>2033</v>
      </c>
      <c r="F63" s="8">
        <v>2931</v>
      </c>
      <c r="G63" s="8">
        <v>9489</v>
      </c>
    </row>
    <row r="64" spans="1:7" ht="15.75">
      <c r="A64" s="3" t="s">
        <v>175</v>
      </c>
      <c r="B64" s="8">
        <v>3360</v>
      </c>
      <c r="C64" s="8">
        <v>59</v>
      </c>
      <c r="D64" s="8">
        <v>11</v>
      </c>
      <c r="E64" s="8">
        <v>6424</v>
      </c>
      <c r="F64" s="8">
        <v>3806</v>
      </c>
      <c r="G64" s="8">
        <v>13660</v>
      </c>
    </row>
    <row r="65" spans="1:7" ht="15.75">
      <c r="A65" s="3" t="s">
        <v>176</v>
      </c>
      <c r="B65" s="8">
        <v>3114</v>
      </c>
      <c r="C65" s="8">
        <v>85</v>
      </c>
      <c r="D65" s="8">
        <v>12</v>
      </c>
      <c r="E65" s="8">
        <v>4872</v>
      </c>
      <c r="F65" s="8">
        <v>3463</v>
      </c>
      <c r="G65" s="8">
        <v>11546</v>
      </c>
    </row>
    <row r="66" spans="1:7" ht="15.75">
      <c r="A66" s="3" t="s">
        <v>177</v>
      </c>
      <c r="B66" s="8">
        <v>2712</v>
      </c>
      <c r="C66" s="8">
        <v>97</v>
      </c>
      <c r="D66" s="8">
        <v>52</v>
      </c>
      <c r="E66" s="8">
        <v>8639</v>
      </c>
      <c r="F66" s="8">
        <v>3707</v>
      </c>
      <c r="G66" s="8">
        <v>15207</v>
      </c>
    </row>
    <row r="67" spans="1:7" ht="15.75">
      <c r="A67" s="3" t="s">
        <v>178</v>
      </c>
      <c r="B67" s="8">
        <v>3406</v>
      </c>
      <c r="C67" s="8">
        <v>45</v>
      </c>
      <c r="D67" s="8">
        <v>9</v>
      </c>
      <c r="E67" s="8">
        <v>7434</v>
      </c>
      <c r="F67" s="8">
        <v>3043</v>
      </c>
      <c r="G67" s="8">
        <v>13937</v>
      </c>
    </row>
    <row r="68" spans="1:7" ht="15.75">
      <c r="A68" s="3" t="s">
        <v>179</v>
      </c>
      <c r="B68" s="8">
        <v>4248</v>
      </c>
      <c r="C68" s="8">
        <v>69</v>
      </c>
      <c r="D68" s="8">
        <v>31</v>
      </c>
      <c r="E68" s="8">
        <v>6124</v>
      </c>
      <c r="F68" s="8">
        <v>4133</v>
      </c>
      <c r="G68" s="8">
        <v>14605</v>
      </c>
    </row>
    <row r="69" spans="1:7" ht="15.75">
      <c r="A69" s="3" t="s">
        <v>180</v>
      </c>
      <c r="B69" s="8">
        <v>1615</v>
      </c>
      <c r="C69" s="8">
        <v>60</v>
      </c>
      <c r="D69" s="8">
        <v>13</v>
      </c>
      <c r="E69" s="8">
        <v>6084</v>
      </c>
      <c r="F69" s="8">
        <v>2557</v>
      </c>
      <c r="G69" s="8">
        <v>10329</v>
      </c>
    </row>
    <row r="70" spans="1:7" ht="15.75">
      <c r="A70" s="3" t="s">
        <v>181</v>
      </c>
      <c r="B70" s="8">
        <v>3643</v>
      </c>
      <c r="C70" s="8">
        <v>76</v>
      </c>
      <c r="D70" s="8">
        <v>11</v>
      </c>
      <c r="E70" s="8">
        <v>4390</v>
      </c>
      <c r="F70" s="8">
        <v>3699</v>
      </c>
      <c r="G70" s="8">
        <v>11819</v>
      </c>
    </row>
    <row r="71" spans="1:7" ht="15.75">
      <c r="A71" s="3" t="s">
        <v>182</v>
      </c>
      <c r="B71" s="8">
        <v>2763</v>
      </c>
      <c r="C71" s="8">
        <v>84</v>
      </c>
      <c r="D71" s="8">
        <v>9</v>
      </c>
      <c r="E71" s="8">
        <v>5173</v>
      </c>
      <c r="F71" s="8">
        <v>3669</v>
      </c>
      <c r="G71" s="8">
        <v>11698</v>
      </c>
    </row>
    <row r="72" spans="1:7" ht="15.75">
      <c r="A72" s="3" t="s">
        <v>183</v>
      </c>
      <c r="B72" s="8">
        <v>2929</v>
      </c>
      <c r="C72" s="8">
        <v>57</v>
      </c>
      <c r="D72" s="8">
        <v>5</v>
      </c>
      <c r="E72" s="8">
        <v>6370</v>
      </c>
      <c r="F72" s="8">
        <v>3245</v>
      </c>
      <c r="G72" s="8">
        <v>12606</v>
      </c>
    </row>
    <row r="73" spans="1:7" ht="15.75">
      <c r="A73" s="3" t="s">
        <v>184</v>
      </c>
      <c r="B73" s="8">
        <v>2614</v>
      </c>
      <c r="C73" s="8">
        <v>60</v>
      </c>
      <c r="D73" s="8">
        <v>11</v>
      </c>
      <c r="E73" s="8">
        <v>7285</v>
      </c>
      <c r="F73" s="8">
        <v>3036</v>
      </c>
      <c r="G73" s="8">
        <v>13006</v>
      </c>
    </row>
    <row r="74" spans="1:7" ht="15.75">
      <c r="A74" s="3" t="s">
        <v>185</v>
      </c>
      <c r="B74" s="8">
        <v>3056</v>
      </c>
      <c r="C74" s="8">
        <v>129</v>
      </c>
      <c r="D74" s="8">
        <v>16</v>
      </c>
      <c r="E74" s="8">
        <v>5146</v>
      </c>
      <c r="F74" s="8">
        <v>4268</v>
      </c>
      <c r="G74" s="8">
        <v>12615</v>
      </c>
    </row>
    <row r="75" spans="1:7" ht="15.75">
      <c r="A75" s="3" t="s">
        <v>186</v>
      </c>
      <c r="B75" s="8">
        <v>2326</v>
      </c>
      <c r="C75" s="8">
        <v>53</v>
      </c>
      <c r="D75" s="8">
        <v>6</v>
      </c>
      <c r="E75" s="8">
        <v>7088</v>
      </c>
      <c r="F75" s="8">
        <v>2693</v>
      </c>
      <c r="G75" s="8">
        <v>12166</v>
      </c>
    </row>
    <row r="76" spans="1:7" ht="15.75">
      <c r="A76" s="3" t="s">
        <v>187</v>
      </c>
      <c r="B76" s="8">
        <v>3220</v>
      </c>
      <c r="C76" s="8">
        <v>94</v>
      </c>
      <c r="D76" s="8">
        <v>10</v>
      </c>
      <c r="E76" s="8">
        <v>6788</v>
      </c>
      <c r="F76" s="8">
        <v>4002</v>
      </c>
      <c r="G76" s="8">
        <v>14114</v>
      </c>
    </row>
    <row r="77" spans="1:7" ht="15.75">
      <c r="A77" s="3" t="s">
        <v>188</v>
      </c>
      <c r="B77" s="8">
        <v>3300</v>
      </c>
      <c r="C77" s="8">
        <v>36</v>
      </c>
      <c r="D77" s="8">
        <v>5</v>
      </c>
      <c r="E77" s="8">
        <v>5758</v>
      </c>
      <c r="F77" s="8">
        <v>3550</v>
      </c>
      <c r="G77" s="8">
        <v>12649</v>
      </c>
    </row>
    <row r="78" spans="1:7" ht="15.75">
      <c r="A78" s="3" t="s">
        <v>189</v>
      </c>
      <c r="B78" s="8">
        <v>2181</v>
      </c>
      <c r="C78" s="8">
        <v>46</v>
      </c>
      <c r="D78" s="8">
        <v>5</v>
      </c>
      <c r="E78" s="8">
        <v>6885</v>
      </c>
      <c r="F78" s="8">
        <v>2915</v>
      </c>
      <c r="G78" s="8">
        <v>12032</v>
      </c>
    </row>
    <row r="79" spans="1:7" ht="15.75">
      <c r="A79" s="3" t="s">
        <v>190</v>
      </c>
      <c r="B79" s="8">
        <f>773+1355</f>
        <v>2128</v>
      </c>
      <c r="C79" s="8">
        <f>27+24</f>
        <v>51</v>
      </c>
      <c r="D79" s="8">
        <f>1+2</f>
        <v>3</v>
      </c>
      <c r="E79" s="8">
        <f>2666+3988</f>
        <v>6654</v>
      </c>
      <c r="F79" s="8">
        <f>1101+1886</f>
        <v>2987</v>
      </c>
      <c r="G79" s="8">
        <f>4568+7255</f>
        <v>11823</v>
      </c>
    </row>
    <row r="80" spans="1:7" ht="15.75">
      <c r="A80" s="3" t="s">
        <v>191</v>
      </c>
      <c r="B80" s="8">
        <v>3407</v>
      </c>
      <c r="C80" s="8">
        <v>74</v>
      </c>
      <c r="D80" s="8">
        <v>4</v>
      </c>
      <c r="E80" s="8">
        <v>5985</v>
      </c>
      <c r="F80" s="8">
        <v>3896</v>
      </c>
      <c r="G80" s="8">
        <v>13366</v>
      </c>
    </row>
    <row r="81" spans="1:7" ht="15.75">
      <c r="A81" s="3" t="s">
        <v>192</v>
      </c>
      <c r="B81" s="8">
        <v>2891</v>
      </c>
      <c r="C81" s="8">
        <v>74</v>
      </c>
      <c r="D81" s="8">
        <v>11</v>
      </c>
      <c r="E81" s="8">
        <v>6974</v>
      </c>
      <c r="F81" s="8">
        <v>3395</v>
      </c>
      <c r="G81" s="8">
        <v>13345</v>
      </c>
    </row>
    <row r="82" spans="1:7" ht="15.75">
      <c r="A82" s="3" t="s">
        <v>193</v>
      </c>
      <c r="B82" s="8">
        <v>3024</v>
      </c>
      <c r="C82" s="8">
        <v>68</v>
      </c>
      <c r="D82" s="8">
        <v>15</v>
      </c>
      <c r="E82" s="8">
        <v>6181</v>
      </c>
      <c r="F82" s="8">
        <v>3805</v>
      </c>
      <c r="G82" s="8">
        <v>13093</v>
      </c>
    </row>
    <row r="84" spans="1:7" ht="15.75">
      <c r="A84" s="4" t="s">
        <v>0</v>
      </c>
      <c r="B84" s="5" t="s">
        <v>1</v>
      </c>
      <c r="C84" s="5" t="s">
        <v>2</v>
      </c>
      <c r="D84" s="5" t="s">
        <v>3</v>
      </c>
      <c r="E84" s="5" t="s">
        <v>4</v>
      </c>
      <c r="F84" s="5" t="s">
        <v>5</v>
      </c>
      <c r="G84" s="5" t="s">
        <v>6</v>
      </c>
    </row>
    <row r="85" spans="1:7" ht="15.75">
      <c r="A85" s="4"/>
      <c r="B85" s="5"/>
      <c r="C85" s="5"/>
      <c r="D85" s="5"/>
      <c r="E85" s="5"/>
      <c r="F85" s="5"/>
      <c r="G85" s="5"/>
    </row>
    <row r="86" spans="1:7" ht="15.75">
      <c r="A86" s="3" t="s">
        <v>194</v>
      </c>
      <c r="B86" s="8">
        <v>3180</v>
      </c>
      <c r="C86" s="8">
        <v>104</v>
      </c>
      <c r="D86" s="8">
        <v>29</v>
      </c>
      <c r="E86" s="8">
        <v>5632</v>
      </c>
      <c r="F86" s="8">
        <v>3749</v>
      </c>
      <c r="G86" s="8">
        <v>12694</v>
      </c>
    </row>
    <row r="87" spans="1:7" ht="15.75">
      <c r="A87" s="3" t="s">
        <v>195</v>
      </c>
      <c r="B87" s="8">
        <v>4009</v>
      </c>
      <c r="C87" s="8">
        <v>100</v>
      </c>
      <c r="D87" s="8">
        <v>21</v>
      </c>
      <c r="E87" s="8">
        <v>5319</v>
      </c>
      <c r="F87" s="8">
        <v>3820</v>
      </c>
      <c r="G87" s="8">
        <v>13269</v>
      </c>
    </row>
    <row r="88" spans="1:7" ht="15.75">
      <c r="A88" s="3" t="s">
        <v>196</v>
      </c>
      <c r="B88" s="8">
        <v>3717</v>
      </c>
      <c r="C88" s="8">
        <v>48</v>
      </c>
      <c r="D88" s="8">
        <v>13</v>
      </c>
      <c r="E88" s="8">
        <v>6504</v>
      </c>
      <c r="F88" s="8">
        <v>3540</v>
      </c>
      <c r="G88" s="8">
        <v>13822</v>
      </c>
    </row>
    <row r="89" spans="1:7" ht="15.75">
      <c r="A89" s="3" t="s">
        <v>197</v>
      </c>
      <c r="B89" s="8">
        <v>2962</v>
      </c>
      <c r="C89" s="8">
        <v>63</v>
      </c>
      <c r="D89" s="8">
        <v>7</v>
      </c>
      <c r="E89" s="8">
        <v>6204</v>
      </c>
      <c r="F89" s="8">
        <v>3951</v>
      </c>
      <c r="G89" s="8">
        <v>13187</v>
      </c>
    </row>
    <row r="90" spans="1:7" ht="15.75">
      <c r="A90" s="3" t="s">
        <v>198</v>
      </c>
      <c r="B90" s="8">
        <v>2859</v>
      </c>
      <c r="C90" s="8">
        <v>78</v>
      </c>
      <c r="D90" s="8">
        <v>14</v>
      </c>
      <c r="E90" s="8">
        <v>6880</v>
      </c>
      <c r="F90" s="8">
        <v>3590</v>
      </c>
      <c r="G90" s="8">
        <v>13421</v>
      </c>
    </row>
    <row r="91" spans="1:7" ht="15.75">
      <c r="A91" s="3" t="s">
        <v>199</v>
      </c>
      <c r="B91" s="8">
        <v>3180</v>
      </c>
      <c r="C91" s="8">
        <v>64</v>
      </c>
      <c r="D91" s="8">
        <v>7</v>
      </c>
      <c r="E91" s="8">
        <v>7897</v>
      </c>
      <c r="F91" s="8">
        <v>2625</v>
      </c>
      <c r="G91" s="8">
        <v>13773</v>
      </c>
    </row>
    <row r="92" spans="1:7" ht="15.75">
      <c r="A92" s="3" t="s">
        <v>200</v>
      </c>
      <c r="B92" s="8">
        <v>4365</v>
      </c>
      <c r="C92" s="8">
        <v>59</v>
      </c>
      <c r="D92" s="8">
        <v>4</v>
      </c>
      <c r="E92" s="8">
        <v>1643</v>
      </c>
      <c r="F92" s="8">
        <v>1958</v>
      </c>
      <c r="G92" s="8">
        <v>8029</v>
      </c>
    </row>
    <row r="93" spans="1:7" ht="15.75">
      <c r="A93" s="3" t="s">
        <v>201</v>
      </c>
      <c r="B93" s="8">
        <v>3370</v>
      </c>
      <c r="C93" s="8">
        <v>70</v>
      </c>
      <c r="D93" s="8">
        <v>6</v>
      </c>
      <c r="E93" s="8">
        <v>7959</v>
      </c>
      <c r="F93" s="8">
        <v>3354</v>
      </c>
      <c r="G93" s="8">
        <v>14759</v>
      </c>
    </row>
    <row r="94" spans="1:7" ht="15.75">
      <c r="A94" s="3" t="s">
        <v>202</v>
      </c>
      <c r="B94" s="8">
        <v>3202</v>
      </c>
      <c r="C94" s="8">
        <v>70</v>
      </c>
      <c r="D94" s="8">
        <v>10</v>
      </c>
      <c r="E94" s="8">
        <v>2817</v>
      </c>
      <c r="F94" s="8">
        <v>2739</v>
      </c>
      <c r="G94" s="8">
        <v>8838</v>
      </c>
    </row>
    <row r="95" spans="1:7" ht="15.75">
      <c r="A95" s="3" t="s">
        <v>203</v>
      </c>
      <c r="B95" s="8">
        <v>3552</v>
      </c>
      <c r="C95" s="8">
        <v>67</v>
      </c>
      <c r="D95" s="8">
        <v>5</v>
      </c>
      <c r="E95" s="8">
        <v>5280</v>
      </c>
      <c r="F95" s="8">
        <v>3477</v>
      </c>
      <c r="G95" s="8">
        <v>12381</v>
      </c>
    </row>
    <row r="96" spans="1:7" ht="15.75">
      <c r="A96" s="3" t="s">
        <v>204</v>
      </c>
      <c r="B96" s="8">
        <v>2841</v>
      </c>
      <c r="C96" s="8">
        <v>48</v>
      </c>
      <c r="D96" s="8">
        <v>4</v>
      </c>
      <c r="E96" s="8">
        <v>2638</v>
      </c>
      <c r="F96" s="8">
        <v>2328</v>
      </c>
      <c r="G96" s="8">
        <v>7859</v>
      </c>
    </row>
    <row r="97" spans="1:7" ht="15.75">
      <c r="A97" s="3" t="s">
        <v>205</v>
      </c>
      <c r="B97" s="8">
        <v>5359</v>
      </c>
      <c r="C97" s="8">
        <v>54</v>
      </c>
      <c r="D97" s="8">
        <v>5</v>
      </c>
      <c r="E97" s="8">
        <v>2625</v>
      </c>
      <c r="F97" s="8">
        <v>2670</v>
      </c>
      <c r="G97" s="8">
        <v>10713</v>
      </c>
    </row>
    <row r="98" spans="1:7" ht="15.75">
      <c r="A98" s="3" t="s">
        <v>206</v>
      </c>
      <c r="B98" s="8">
        <v>2798</v>
      </c>
      <c r="C98" s="8">
        <v>60</v>
      </c>
      <c r="D98" s="8">
        <v>4</v>
      </c>
      <c r="E98" s="8">
        <v>6900</v>
      </c>
      <c r="F98" s="8">
        <v>3201</v>
      </c>
      <c r="G98" s="8">
        <v>12963</v>
      </c>
    </row>
    <row r="99" spans="1:7" ht="15.75">
      <c r="A99" s="3" t="s">
        <v>207</v>
      </c>
      <c r="B99" s="8">
        <v>3615</v>
      </c>
      <c r="C99" s="8">
        <v>60</v>
      </c>
      <c r="D99" s="8">
        <v>12</v>
      </c>
      <c r="E99" s="8">
        <v>5322</v>
      </c>
      <c r="F99" s="8">
        <v>2733</v>
      </c>
      <c r="G99" s="8">
        <v>11742</v>
      </c>
    </row>
    <row r="100" spans="1:7" ht="15.75">
      <c r="A100" s="3" t="s">
        <v>208</v>
      </c>
      <c r="B100" s="8">
        <v>3284</v>
      </c>
      <c r="C100" s="8">
        <v>70</v>
      </c>
      <c r="D100" s="8">
        <v>9</v>
      </c>
      <c r="E100" s="8">
        <v>3351</v>
      </c>
      <c r="F100" s="8">
        <v>2676</v>
      </c>
      <c r="G100" s="8">
        <v>9390</v>
      </c>
    </row>
    <row r="101" spans="1:7" ht="15.75">
      <c r="A101" s="3" t="s">
        <v>209</v>
      </c>
      <c r="B101" s="8">
        <v>2956</v>
      </c>
      <c r="C101" s="8">
        <v>53</v>
      </c>
      <c r="D101" s="8">
        <v>9</v>
      </c>
      <c r="E101" s="8">
        <v>5814</v>
      </c>
      <c r="F101" s="8">
        <v>3424</v>
      </c>
      <c r="G101" s="8">
        <v>12256</v>
      </c>
    </row>
    <row r="102" spans="1:7" ht="15.75">
      <c r="A102" s="3" t="s">
        <v>210</v>
      </c>
      <c r="B102" s="8">
        <v>2872</v>
      </c>
      <c r="C102" s="8">
        <v>52</v>
      </c>
      <c r="D102" s="8">
        <v>11</v>
      </c>
      <c r="E102" s="8">
        <v>7774</v>
      </c>
      <c r="F102" s="8">
        <v>3549</v>
      </c>
      <c r="G102" s="8">
        <v>14258</v>
      </c>
    </row>
    <row r="103" spans="1:7" ht="15.75">
      <c r="A103" s="3" t="s">
        <v>211</v>
      </c>
      <c r="B103" s="8">
        <v>2708</v>
      </c>
      <c r="C103" s="8">
        <v>66</v>
      </c>
      <c r="D103" s="8">
        <v>10</v>
      </c>
      <c r="E103" s="8">
        <v>2905</v>
      </c>
      <c r="F103" s="8">
        <v>2597</v>
      </c>
      <c r="G103" s="8">
        <v>8286</v>
      </c>
    </row>
    <row r="104" spans="1:7" ht="15.75">
      <c r="A104" s="3" t="s">
        <v>212</v>
      </c>
      <c r="B104" s="8">
        <v>2875</v>
      </c>
      <c r="C104" s="8">
        <v>62</v>
      </c>
      <c r="D104" s="8">
        <v>19</v>
      </c>
      <c r="E104" s="8">
        <v>3638</v>
      </c>
      <c r="F104" s="8">
        <v>2953</v>
      </c>
      <c r="G104" s="8">
        <v>9547</v>
      </c>
    </row>
    <row r="105" spans="1:7" ht="15.75">
      <c r="A105" s="3" t="s">
        <v>213</v>
      </c>
      <c r="B105" s="8">
        <v>2736</v>
      </c>
      <c r="C105" s="8">
        <v>54</v>
      </c>
      <c r="D105" s="8">
        <v>7</v>
      </c>
      <c r="E105" s="8">
        <v>3184</v>
      </c>
      <c r="F105" s="8">
        <v>2721</v>
      </c>
      <c r="G105" s="8">
        <v>8702</v>
      </c>
    </row>
    <row r="106" spans="1:7" ht="15.75">
      <c r="A106" s="3" t="s">
        <v>214</v>
      </c>
      <c r="B106" s="8">
        <v>2467</v>
      </c>
      <c r="C106" s="8">
        <v>70</v>
      </c>
      <c r="D106" s="8">
        <v>11</v>
      </c>
      <c r="E106" s="8">
        <v>2162</v>
      </c>
      <c r="F106" s="8">
        <v>2373</v>
      </c>
      <c r="G106" s="8">
        <v>7083</v>
      </c>
    </row>
    <row r="107" spans="1:7" ht="15.75">
      <c r="A107" s="3" t="s">
        <v>215</v>
      </c>
      <c r="B107" s="8">
        <v>2997</v>
      </c>
      <c r="C107" s="8">
        <v>86</v>
      </c>
      <c r="D107" s="8">
        <v>12</v>
      </c>
      <c r="E107" s="8">
        <v>9585</v>
      </c>
      <c r="F107" s="8">
        <v>4106</v>
      </c>
      <c r="G107" s="8">
        <v>16786</v>
      </c>
    </row>
    <row r="108" spans="1:7" ht="15.75">
      <c r="A108" s="3" t="s">
        <v>216</v>
      </c>
      <c r="B108" s="8">
        <v>2749</v>
      </c>
      <c r="C108" s="8">
        <v>53</v>
      </c>
      <c r="D108" s="8">
        <v>12</v>
      </c>
      <c r="E108" s="8">
        <v>8582</v>
      </c>
      <c r="F108" s="8">
        <v>3559</v>
      </c>
      <c r="G108" s="8">
        <v>14955</v>
      </c>
    </row>
    <row r="109" spans="1:7" ht="15.75">
      <c r="A109" s="3" t="s">
        <v>217</v>
      </c>
      <c r="B109" s="8">
        <v>3256</v>
      </c>
      <c r="C109" s="8">
        <v>47</v>
      </c>
      <c r="D109" s="8">
        <v>6</v>
      </c>
      <c r="E109" s="8">
        <v>6148</v>
      </c>
      <c r="F109" s="8">
        <v>3736</v>
      </c>
      <c r="G109" s="8">
        <v>13193</v>
      </c>
    </row>
    <row r="110" spans="1:7" ht="15.75">
      <c r="A110" s="3" t="s">
        <v>218</v>
      </c>
      <c r="B110" s="8">
        <v>2934</v>
      </c>
      <c r="C110" s="8">
        <v>74</v>
      </c>
      <c r="D110" s="8">
        <v>19</v>
      </c>
      <c r="E110" s="8">
        <v>2853</v>
      </c>
      <c r="F110" s="8">
        <v>3768</v>
      </c>
      <c r="G110" s="8">
        <v>9648</v>
      </c>
    </row>
    <row r="111" spans="1:7" ht="15.75">
      <c r="A111" s="3" t="s">
        <v>219</v>
      </c>
      <c r="B111" s="8">
        <v>2554</v>
      </c>
      <c r="C111" s="8">
        <v>63</v>
      </c>
      <c r="D111" s="8">
        <v>4</v>
      </c>
      <c r="E111" s="8">
        <v>1470</v>
      </c>
      <c r="F111" s="8">
        <v>2108</v>
      </c>
      <c r="G111" s="8">
        <v>6199</v>
      </c>
    </row>
    <row r="112" spans="1:7" ht="15.75">
      <c r="A112" s="3" t="s">
        <v>220</v>
      </c>
      <c r="B112" s="8">
        <v>3265</v>
      </c>
      <c r="C112" s="8">
        <v>45</v>
      </c>
      <c r="D112" s="8">
        <v>5</v>
      </c>
      <c r="E112" s="8">
        <v>8035</v>
      </c>
      <c r="F112" s="8">
        <v>3219</v>
      </c>
      <c r="G112" s="8">
        <v>14569</v>
      </c>
    </row>
    <row r="113" spans="1:7" ht="15.75">
      <c r="A113" s="3" t="s">
        <v>221</v>
      </c>
      <c r="B113" s="8">
        <v>2940</v>
      </c>
      <c r="C113" s="8">
        <v>58</v>
      </c>
      <c r="D113" s="8">
        <v>14</v>
      </c>
      <c r="E113" s="8">
        <v>6668</v>
      </c>
      <c r="F113" s="8">
        <v>3299</v>
      </c>
      <c r="G113" s="8">
        <v>12979</v>
      </c>
    </row>
    <row r="114" spans="1:7" ht="15.75">
      <c r="A114" s="3" t="s">
        <v>222</v>
      </c>
      <c r="B114" s="8">
        <v>2745</v>
      </c>
      <c r="C114" s="8">
        <v>52</v>
      </c>
      <c r="D114" s="8">
        <v>8</v>
      </c>
      <c r="E114" s="8">
        <v>7403</v>
      </c>
      <c r="F114" s="8">
        <v>2769</v>
      </c>
      <c r="G114" s="8">
        <v>12977</v>
      </c>
    </row>
    <row r="115" spans="1:7" ht="15.75">
      <c r="A115" s="3" t="s">
        <v>223</v>
      </c>
      <c r="B115" s="8">
        <v>2379</v>
      </c>
      <c r="C115" s="8">
        <v>55</v>
      </c>
      <c r="D115" s="8">
        <v>9</v>
      </c>
      <c r="E115" s="8">
        <v>7833</v>
      </c>
      <c r="F115" s="8">
        <v>3160</v>
      </c>
      <c r="G115" s="8">
        <v>13436</v>
      </c>
    </row>
    <row r="116" spans="1:7" ht="15.75">
      <c r="A116" s="3" t="s">
        <v>224</v>
      </c>
      <c r="B116" s="8">
        <v>2983</v>
      </c>
      <c r="C116" s="8">
        <v>105</v>
      </c>
      <c r="D116" s="8">
        <v>10</v>
      </c>
      <c r="E116" s="8">
        <v>6986</v>
      </c>
      <c r="F116" s="8">
        <v>3574</v>
      </c>
      <c r="G116" s="8">
        <v>13658</v>
      </c>
    </row>
    <row r="117" spans="1:7" ht="15.75">
      <c r="A117" s="3" t="s">
        <v>225</v>
      </c>
      <c r="B117" s="8">
        <v>2305</v>
      </c>
      <c r="C117" s="8">
        <v>51</v>
      </c>
      <c r="D117" s="8">
        <v>2</v>
      </c>
      <c r="E117" s="8">
        <v>8351</v>
      </c>
      <c r="F117" s="8">
        <v>2434</v>
      </c>
      <c r="G117" s="8">
        <v>13143</v>
      </c>
    </row>
    <row r="118" spans="1:7" ht="15.75">
      <c r="A118" s="3" t="s">
        <v>226</v>
      </c>
      <c r="B118" s="8">
        <v>3304</v>
      </c>
      <c r="C118" s="8">
        <v>52</v>
      </c>
      <c r="D118" s="8">
        <v>7</v>
      </c>
      <c r="E118" s="8">
        <v>7486</v>
      </c>
      <c r="F118" s="8">
        <v>2971</v>
      </c>
      <c r="G118" s="8">
        <v>13820</v>
      </c>
    </row>
    <row r="119" spans="1:7" ht="15.75">
      <c r="A119" s="3" t="s">
        <v>227</v>
      </c>
      <c r="B119" s="8">
        <v>4404</v>
      </c>
      <c r="C119" s="8">
        <v>87</v>
      </c>
      <c r="D119" s="8">
        <v>9</v>
      </c>
      <c r="E119" s="8">
        <v>5459</v>
      </c>
      <c r="F119" s="8">
        <v>4148</v>
      </c>
      <c r="G119" s="8">
        <v>14107</v>
      </c>
    </row>
    <row r="120" spans="1:7" ht="15.75">
      <c r="A120" s="3" t="s">
        <v>228</v>
      </c>
      <c r="B120" s="8">
        <v>2365</v>
      </c>
      <c r="C120" s="8">
        <v>29</v>
      </c>
      <c r="D120" s="8">
        <v>5</v>
      </c>
      <c r="E120" s="8">
        <v>6456</v>
      </c>
      <c r="F120" s="8">
        <v>2748</v>
      </c>
      <c r="G120" s="8">
        <v>11603</v>
      </c>
    </row>
    <row r="121" spans="1:7" ht="15.75">
      <c r="A121" s="3" t="s">
        <v>229</v>
      </c>
      <c r="B121" s="8">
        <v>2587</v>
      </c>
      <c r="C121" s="8">
        <v>24</v>
      </c>
      <c r="D121" s="8">
        <v>7</v>
      </c>
      <c r="E121" s="8">
        <v>6251</v>
      </c>
      <c r="F121" s="8">
        <v>2457</v>
      </c>
      <c r="G121" s="8">
        <v>11326</v>
      </c>
    </row>
    <row r="122" spans="1:7" ht="15.75">
      <c r="A122" s="3" t="s">
        <v>230</v>
      </c>
      <c r="B122" s="8">
        <v>2905</v>
      </c>
      <c r="C122" s="8">
        <v>50</v>
      </c>
      <c r="D122" s="8">
        <v>6</v>
      </c>
      <c r="E122" s="8">
        <v>7616</v>
      </c>
      <c r="F122" s="8">
        <v>2470</v>
      </c>
      <c r="G122" s="8">
        <v>13047</v>
      </c>
    </row>
    <row r="123" spans="1:7" ht="15.75">
      <c r="A123" s="3" t="s">
        <v>231</v>
      </c>
      <c r="B123" s="8">
        <v>2289</v>
      </c>
      <c r="C123" s="8">
        <v>57</v>
      </c>
      <c r="D123" s="8">
        <v>7</v>
      </c>
      <c r="E123" s="8">
        <v>5850</v>
      </c>
      <c r="F123" s="8">
        <v>2741</v>
      </c>
      <c r="G123" s="8">
        <v>10944</v>
      </c>
    </row>
    <row r="124" spans="1:7" ht="15.75">
      <c r="A124" s="3" t="s">
        <v>232</v>
      </c>
      <c r="B124" s="8">
        <v>2937</v>
      </c>
      <c r="C124" s="8">
        <v>55</v>
      </c>
      <c r="D124" s="8">
        <v>7</v>
      </c>
      <c r="E124" s="8">
        <v>8125</v>
      </c>
      <c r="F124" s="8">
        <v>2785</v>
      </c>
      <c r="G124" s="8">
        <v>13909</v>
      </c>
    </row>
    <row r="125" spans="2:7" ht="15.75">
      <c r="B125" s="8"/>
      <c r="C125" s="8"/>
      <c r="D125" s="8"/>
      <c r="E125" s="8"/>
      <c r="F125" s="8"/>
      <c r="G125" s="8"/>
    </row>
    <row r="126" spans="1:7" ht="15.75">
      <c r="A126" s="4" t="s">
        <v>0</v>
      </c>
      <c r="B126" s="5" t="s">
        <v>1</v>
      </c>
      <c r="C126" s="5" t="s">
        <v>2</v>
      </c>
      <c r="D126" s="5" t="s">
        <v>3</v>
      </c>
      <c r="E126" s="5" t="s">
        <v>4</v>
      </c>
      <c r="F126" s="5" t="s">
        <v>5</v>
      </c>
      <c r="G126" s="5" t="s">
        <v>6</v>
      </c>
    </row>
    <row r="127" spans="1:7" ht="15.75">
      <c r="A127" s="4"/>
      <c r="B127" s="5"/>
      <c r="C127" s="5"/>
      <c r="D127" s="5"/>
      <c r="E127" s="5"/>
      <c r="F127" s="5"/>
      <c r="G127" s="5"/>
    </row>
    <row r="128" spans="2:7" ht="15.75">
      <c r="B128" s="8"/>
      <c r="C128" s="8"/>
      <c r="D128" s="8"/>
      <c r="E128" s="8"/>
      <c r="F128" s="8"/>
      <c r="G128" s="8"/>
    </row>
    <row r="129" spans="1:7" ht="15.75">
      <c r="A129" s="3" t="s">
        <v>233</v>
      </c>
      <c r="B129" s="8">
        <v>1683</v>
      </c>
      <c r="C129" s="8">
        <v>25</v>
      </c>
      <c r="D129" s="8">
        <v>5</v>
      </c>
      <c r="E129" s="8">
        <v>4604</v>
      </c>
      <c r="F129" s="8">
        <v>1987</v>
      </c>
      <c r="G129" s="8">
        <v>8304</v>
      </c>
    </row>
    <row r="130" spans="1:7" ht="15.75">
      <c r="A130" s="3" t="s">
        <v>234</v>
      </c>
      <c r="B130" s="8">
        <v>2466</v>
      </c>
      <c r="C130" s="8">
        <v>35</v>
      </c>
      <c r="D130" s="8">
        <v>6</v>
      </c>
      <c r="E130" s="8">
        <v>7876</v>
      </c>
      <c r="F130" s="8">
        <v>2277</v>
      </c>
      <c r="G130" s="8">
        <v>12660</v>
      </c>
    </row>
    <row r="131" spans="1:7" ht="15.75">
      <c r="A131" s="3" t="s">
        <v>235</v>
      </c>
      <c r="B131" s="8">
        <v>2717</v>
      </c>
      <c r="C131" s="8">
        <v>84</v>
      </c>
      <c r="D131" s="8">
        <v>8</v>
      </c>
      <c r="E131" s="8">
        <v>4740</v>
      </c>
      <c r="F131" s="8">
        <v>3718</v>
      </c>
      <c r="G131" s="8">
        <v>11267</v>
      </c>
    </row>
    <row r="132" spans="1:7" ht="15.75">
      <c r="A132" s="3" t="s">
        <v>236</v>
      </c>
      <c r="B132" s="8">
        <v>2242</v>
      </c>
      <c r="C132" s="8">
        <v>48</v>
      </c>
      <c r="D132" s="8">
        <v>9</v>
      </c>
      <c r="E132" s="8">
        <v>8982</v>
      </c>
      <c r="F132" s="8">
        <v>2262</v>
      </c>
      <c r="G132" s="8">
        <v>13543</v>
      </c>
    </row>
    <row r="133" spans="1:7" ht="15.75">
      <c r="A133" s="3" t="s">
        <v>237</v>
      </c>
      <c r="B133" s="8">
        <v>2460</v>
      </c>
      <c r="C133" s="8">
        <v>54</v>
      </c>
      <c r="D133" s="8">
        <v>14</v>
      </c>
      <c r="E133" s="8">
        <v>7495</v>
      </c>
      <c r="F133" s="8">
        <v>2407</v>
      </c>
      <c r="G133" s="8">
        <v>12430</v>
      </c>
    </row>
    <row r="134" spans="1:7" ht="15.75">
      <c r="A134" s="3" t="s">
        <v>238</v>
      </c>
      <c r="B134" s="8">
        <v>1461</v>
      </c>
      <c r="C134" s="8">
        <v>32</v>
      </c>
      <c r="D134" s="8">
        <v>4</v>
      </c>
      <c r="E134" s="8">
        <v>6970</v>
      </c>
      <c r="F134" s="8">
        <v>2105</v>
      </c>
      <c r="G134" s="8">
        <v>10572</v>
      </c>
    </row>
    <row r="135" spans="1:7" ht="15.75">
      <c r="A135" s="3" t="s">
        <v>239</v>
      </c>
      <c r="B135" s="8">
        <v>1613</v>
      </c>
      <c r="C135" s="8">
        <v>38</v>
      </c>
      <c r="D135" s="8">
        <v>8</v>
      </c>
      <c r="E135" s="8">
        <v>3968</v>
      </c>
      <c r="F135" s="8">
        <v>2315</v>
      </c>
      <c r="G135" s="8">
        <v>7942</v>
      </c>
    </row>
    <row r="136" spans="1:7" ht="15.75">
      <c r="A136" s="3" t="s">
        <v>240</v>
      </c>
      <c r="B136" s="6">
        <v>1954</v>
      </c>
      <c r="C136" s="6">
        <v>36</v>
      </c>
      <c r="D136" s="6">
        <v>2</v>
      </c>
      <c r="E136" s="6">
        <v>7004</v>
      </c>
      <c r="F136" s="6">
        <v>1837</v>
      </c>
      <c r="G136" s="6">
        <v>10833</v>
      </c>
    </row>
    <row r="137" spans="1:7" ht="15.75">
      <c r="A137" s="3" t="s">
        <v>241</v>
      </c>
      <c r="B137" s="6">
        <v>1639</v>
      </c>
      <c r="C137" s="6">
        <v>47</v>
      </c>
      <c r="D137" s="6">
        <v>11</v>
      </c>
      <c r="E137" s="6">
        <v>4488</v>
      </c>
      <c r="F137" s="6">
        <v>1703</v>
      </c>
      <c r="G137" s="6">
        <v>7888</v>
      </c>
    </row>
    <row r="138" spans="2:7" ht="15.75">
      <c r="B138" s="6"/>
      <c r="C138" s="6"/>
      <c r="D138" s="6"/>
      <c r="E138" s="6"/>
      <c r="F138" s="6"/>
      <c r="G138" s="6"/>
    </row>
    <row r="139" spans="1:8" ht="15.75">
      <c r="A139" s="3" t="s">
        <v>112</v>
      </c>
      <c r="B139" s="6">
        <f aca="true" t="shared" si="0" ref="B139:G139">SUM(B3:B137)</f>
        <v>432441</v>
      </c>
      <c r="C139" s="6">
        <f t="shared" si="0"/>
        <v>9114</v>
      </c>
      <c r="D139" s="6">
        <f t="shared" si="0"/>
        <v>1421</v>
      </c>
      <c r="E139" s="6">
        <f t="shared" si="0"/>
        <v>742847</v>
      </c>
      <c r="F139" s="6">
        <f t="shared" si="0"/>
        <v>446914</v>
      </c>
      <c r="G139" s="6">
        <f t="shared" si="0"/>
        <v>1632737</v>
      </c>
      <c r="H139" s="6" t="e">
        <f>SUM(#REF!,#REF!,#REF!)</f>
        <v>#REF!</v>
      </c>
    </row>
    <row r="141" ht="15.75">
      <c r="G141" s="9"/>
    </row>
    <row r="142" ht="15.75">
      <c r="G142" s="9"/>
    </row>
    <row r="143" ht="15.75">
      <c r="G143" s="9"/>
    </row>
    <row r="144" ht="15.75">
      <c r="G144" s="9"/>
    </row>
    <row r="145" ht="15.75">
      <c r="G145" s="1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33.140625" style="3" customWidth="1"/>
    <col min="2" max="2" width="12.00390625" style="2" customWidth="1"/>
    <col min="3" max="3" width="11.7109375" style="2" customWidth="1"/>
    <col min="4" max="4" width="9.8515625" style="2" customWidth="1"/>
    <col min="5" max="5" width="11.7109375" style="2" customWidth="1"/>
    <col min="6" max="6" width="12.140625" style="2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spans="1:7" ht="15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.75">
      <c r="A2" s="4"/>
      <c r="B2" s="5"/>
      <c r="C2" s="5"/>
      <c r="D2" s="5"/>
      <c r="E2" s="5"/>
      <c r="F2" s="5"/>
      <c r="G2" s="5"/>
    </row>
    <row r="3" spans="1:7" ht="15.75">
      <c r="A3" s="3" t="s">
        <v>313</v>
      </c>
      <c r="B3" s="8">
        <v>65514</v>
      </c>
      <c r="C3" s="8">
        <v>1048</v>
      </c>
      <c r="D3" s="8">
        <v>163</v>
      </c>
      <c r="E3" s="8">
        <v>43365</v>
      </c>
      <c r="F3" s="8">
        <v>49755</v>
      </c>
      <c r="G3" s="8">
        <v>159845</v>
      </c>
    </row>
    <row r="4" spans="1:7" ht="15.75">
      <c r="A4" s="3" t="s">
        <v>314</v>
      </c>
      <c r="B4" s="8">
        <v>42642</v>
      </c>
      <c r="C4" s="8">
        <v>1063</v>
      </c>
      <c r="D4" s="8">
        <v>116</v>
      </c>
      <c r="E4" s="8">
        <v>89872</v>
      </c>
      <c r="F4" s="8">
        <v>54569</v>
      </c>
      <c r="G4" s="8">
        <v>188262</v>
      </c>
    </row>
    <row r="5" spans="1:7" ht="15.75">
      <c r="A5" s="3" t="s">
        <v>315</v>
      </c>
      <c r="B5" s="8">
        <v>37895</v>
      </c>
      <c r="C5" s="8">
        <v>994</v>
      </c>
      <c r="D5" s="8">
        <v>157</v>
      </c>
      <c r="E5" s="8">
        <v>94019</v>
      </c>
      <c r="F5" s="8">
        <v>56324</v>
      </c>
      <c r="G5" s="8">
        <v>189389</v>
      </c>
    </row>
    <row r="6" spans="1:7" ht="15.75">
      <c r="A6" s="3" t="s">
        <v>316</v>
      </c>
      <c r="B6" s="8">
        <v>54078</v>
      </c>
      <c r="C6" s="8">
        <v>1121</v>
      </c>
      <c r="D6" s="8">
        <v>179</v>
      </c>
      <c r="E6" s="8">
        <v>63767</v>
      </c>
      <c r="F6" s="8">
        <v>49030</v>
      </c>
      <c r="G6" s="8">
        <v>168175</v>
      </c>
    </row>
    <row r="7" spans="1:7" ht="15.75">
      <c r="A7" s="3" t="s">
        <v>317</v>
      </c>
      <c r="B7" s="8">
        <v>30133</v>
      </c>
      <c r="C7" s="8">
        <v>624</v>
      </c>
      <c r="D7" s="8">
        <v>91</v>
      </c>
      <c r="E7" s="8">
        <v>80875</v>
      </c>
      <c r="F7" s="8">
        <v>32363</v>
      </c>
      <c r="G7" s="8">
        <v>144086</v>
      </c>
    </row>
    <row r="8" spans="1:7" ht="15.75">
      <c r="A8" s="3" t="s">
        <v>318</v>
      </c>
      <c r="B8" s="8">
        <v>37589</v>
      </c>
      <c r="C8" s="8">
        <v>950</v>
      </c>
      <c r="D8" s="8">
        <v>191</v>
      </c>
      <c r="E8" s="8">
        <v>83147</v>
      </c>
      <c r="F8" s="8">
        <v>43927</v>
      </c>
      <c r="G8" s="8">
        <v>165804</v>
      </c>
    </row>
    <row r="9" spans="1:7" ht="15.75">
      <c r="A9" s="3" t="s">
        <v>319</v>
      </c>
      <c r="B9" s="8">
        <v>36376</v>
      </c>
      <c r="C9" s="8">
        <v>673</v>
      </c>
      <c r="D9" s="8">
        <v>88</v>
      </c>
      <c r="E9" s="8">
        <v>84221</v>
      </c>
      <c r="F9" s="8">
        <v>39650</v>
      </c>
      <c r="G9" s="8">
        <v>161008</v>
      </c>
    </row>
    <row r="10" spans="1:7" ht="15.75">
      <c r="A10" s="3" t="s">
        <v>320</v>
      </c>
      <c r="B10" s="8">
        <v>42813</v>
      </c>
      <c r="C10" s="8">
        <v>801</v>
      </c>
      <c r="D10" s="8">
        <v>116</v>
      </c>
      <c r="E10" s="8">
        <v>52050</v>
      </c>
      <c r="F10" s="8">
        <v>34783</v>
      </c>
      <c r="G10" s="8">
        <v>130563</v>
      </c>
    </row>
    <row r="11" spans="1:7" ht="15.75">
      <c r="A11" s="3" t="s">
        <v>321</v>
      </c>
      <c r="B11" s="8">
        <v>46386</v>
      </c>
      <c r="C11" s="8">
        <v>985</v>
      </c>
      <c r="D11" s="8">
        <v>165</v>
      </c>
      <c r="E11" s="8">
        <v>72383</v>
      </c>
      <c r="F11" s="8">
        <v>41383</v>
      </c>
      <c r="G11" s="8">
        <v>161302</v>
      </c>
    </row>
    <row r="12" spans="1:7" ht="15.75">
      <c r="A12" s="3" t="s">
        <v>322</v>
      </c>
      <c r="B12" s="8">
        <v>38988</v>
      </c>
      <c r="C12" s="8">
        <v>854</v>
      </c>
      <c r="D12" s="8">
        <v>155</v>
      </c>
      <c r="E12" s="8">
        <v>79052</v>
      </c>
      <c r="F12" s="8">
        <v>45102</v>
      </c>
      <c r="G12" s="8">
        <v>164151</v>
      </c>
    </row>
    <row r="13" spans="2:7" ht="15.75">
      <c r="B13" s="6"/>
      <c r="C13" s="6"/>
      <c r="D13" s="6"/>
      <c r="E13" s="6"/>
      <c r="F13" s="6"/>
      <c r="G13" s="6"/>
    </row>
    <row r="14" spans="1:8" ht="15.75">
      <c r="A14" s="3" t="s">
        <v>112</v>
      </c>
      <c r="B14" s="6">
        <f aca="true" t="shared" si="0" ref="B14:G14">SUM(B3:B12)</f>
        <v>432414</v>
      </c>
      <c r="C14" s="6">
        <f t="shared" si="0"/>
        <v>9113</v>
      </c>
      <c r="D14" s="6">
        <f t="shared" si="0"/>
        <v>1421</v>
      </c>
      <c r="E14" s="6">
        <f t="shared" si="0"/>
        <v>742751</v>
      </c>
      <c r="F14" s="6">
        <f t="shared" si="0"/>
        <v>446886</v>
      </c>
      <c r="G14" s="6">
        <f t="shared" si="0"/>
        <v>1632585</v>
      </c>
      <c r="H14" s="6" t="e">
        <f>SUM(#REF!,#REF!,#REF!)</f>
        <v>#REF!</v>
      </c>
    </row>
    <row r="16" ht="15.75">
      <c r="G16" s="9"/>
    </row>
    <row r="17" ht="15.75">
      <c r="G17" s="9"/>
    </row>
    <row r="18" ht="15.75">
      <c r="G18" s="9"/>
    </row>
    <row r="19" ht="15.75">
      <c r="G19" s="9"/>
    </row>
    <row r="20" ht="15.75">
      <c r="G20" s="1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3.851562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spans="1:7" ht="15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.75">
      <c r="A2" s="4"/>
      <c r="B2" s="5"/>
      <c r="C2" s="5"/>
      <c r="D2" s="5"/>
      <c r="E2" s="5"/>
      <c r="F2" s="5"/>
      <c r="G2" s="5"/>
    </row>
    <row r="3" spans="1:7" ht="15.75">
      <c r="A3" s="3" t="s">
        <v>242</v>
      </c>
      <c r="B3" s="8">
        <v>15658</v>
      </c>
      <c r="C3" s="8">
        <v>290</v>
      </c>
      <c r="D3" s="8">
        <v>57</v>
      </c>
      <c r="E3" s="8">
        <v>18882</v>
      </c>
      <c r="F3" s="8">
        <v>16156</v>
      </c>
      <c r="G3" s="8">
        <v>51043</v>
      </c>
    </row>
    <row r="4" spans="1:7" ht="15.75">
      <c r="A4" s="3" t="s">
        <v>243</v>
      </c>
      <c r="B4" s="8">
        <v>8341</v>
      </c>
      <c r="C4" s="8">
        <v>201</v>
      </c>
      <c r="D4" s="8">
        <v>76</v>
      </c>
      <c r="E4" s="8">
        <v>20111</v>
      </c>
      <c r="F4" s="8">
        <v>9582</v>
      </c>
      <c r="G4" s="8">
        <v>38311</v>
      </c>
    </row>
    <row r="5" spans="1:7" ht="15.75">
      <c r="A5" s="3" t="s">
        <v>244</v>
      </c>
      <c r="B5" s="8">
        <v>33665</v>
      </c>
      <c r="C5" s="8">
        <v>511</v>
      </c>
      <c r="D5" s="8">
        <v>98</v>
      </c>
      <c r="E5" s="8">
        <v>41221</v>
      </c>
      <c r="F5" s="8">
        <v>26153</v>
      </c>
      <c r="G5" s="8">
        <v>101648</v>
      </c>
    </row>
    <row r="6" spans="1:7" ht="15.75">
      <c r="A6" s="3" t="s">
        <v>245</v>
      </c>
      <c r="B6" s="8">
        <v>9071</v>
      </c>
      <c r="C6" s="8">
        <v>210</v>
      </c>
      <c r="D6" s="8">
        <v>37</v>
      </c>
      <c r="E6" s="8">
        <v>17993</v>
      </c>
      <c r="F6" s="8">
        <v>10488</v>
      </c>
      <c r="G6" s="8">
        <v>37799</v>
      </c>
    </row>
    <row r="7" spans="1:7" ht="15.75">
      <c r="A7" s="3" t="s">
        <v>246</v>
      </c>
      <c r="B7" s="8">
        <v>5124</v>
      </c>
      <c r="C7" s="8">
        <v>138</v>
      </c>
      <c r="D7" s="8">
        <v>22</v>
      </c>
      <c r="E7" s="8">
        <v>9471</v>
      </c>
      <c r="F7" s="8">
        <v>5894</v>
      </c>
      <c r="G7" s="8">
        <v>20649</v>
      </c>
    </row>
    <row r="8" spans="1:7" ht="15.75">
      <c r="A8" s="3" t="s">
        <v>247</v>
      </c>
      <c r="B8" s="8">
        <v>9131</v>
      </c>
      <c r="C8" s="8">
        <v>183</v>
      </c>
      <c r="D8" s="8">
        <v>46</v>
      </c>
      <c r="E8" s="8">
        <v>16214</v>
      </c>
      <c r="F8" s="8">
        <v>9695</v>
      </c>
      <c r="G8" s="8">
        <v>35269</v>
      </c>
    </row>
    <row r="9" spans="1:7" ht="15.75">
      <c r="A9" s="3" t="s">
        <v>248</v>
      </c>
      <c r="B9" s="8">
        <v>24223</v>
      </c>
      <c r="C9" s="8">
        <v>769</v>
      </c>
      <c r="D9" s="8">
        <v>96</v>
      </c>
      <c r="E9" s="8">
        <v>24312</v>
      </c>
      <c r="F9" s="8">
        <v>27587</v>
      </c>
      <c r="G9" s="8">
        <v>76987</v>
      </c>
    </row>
    <row r="10" spans="1:7" ht="15.75">
      <c r="A10" s="3" t="s">
        <v>249</v>
      </c>
      <c r="B10" s="8">
        <v>8739</v>
      </c>
      <c r="C10" s="8">
        <v>212</v>
      </c>
      <c r="D10" s="8">
        <v>37</v>
      </c>
      <c r="E10" s="8">
        <v>18971</v>
      </c>
      <c r="F10" s="8">
        <v>10183</v>
      </c>
      <c r="G10" s="8">
        <v>38142</v>
      </c>
    </row>
    <row r="11" spans="1:7" ht="15.75">
      <c r="A11" s="3" t="s">
        <v>250</v>
      </c>
      <c r="B11" s="8">
        <v>7609</v>
      </c>
      <c r="C11" s="8">
        <v>133</v>
      </c>
      <c r="D11" s="8">
        <v>13</v>
      </c>
      <c r="E11" s="8">
        <v>19297</v>
      </c>
      <c r="F11" s="8">
        <v>9452</v>
      </c>
      <c r="G11" s="8">
        <v>36504</v>
      </c>
    </row>
    <row r="12" spans="1:7" ht="15.75">
      <c r="A12" s="3" t="s">
        <v>251</v>
      </c>
      <c r="B12" s="8">
        <v>69876</v>
      </c>
      <c r="C12" s="8">
        <v>1807</v>
      </c>
      <c r="D12" s="8">
        <v>218</v>
      </c>
      <c r="E12" s="8">
        <v>163320</v>
      </c>
      <c r="F12" s="8">
        <v>98044</v>
      </c>
      <c r="G12" s="8">
        <v>333265</v>
      </c>
    </row>
    <row r="13" spans="1:7" ht="15.75">
      <c r="A13" s="3" t="s">
        <v>252</v>
      </c>
      <c r="B13" s="8">
        <v>20695</v>
      </c>
      <c r="C13" s="8">
        <v>428</v>
      </c>
      <c r="D13" s="8">
        <v>60</v>
      </c>
      <c r="E13" s="8">
        <v>19069</v>
      </c>
      <c r="F13" s="8">
        <v>15886</v>
      </c>
      <c r="G13" s="8">
        <v>56138</v>
      </c>
    </row>
    <row r="14" spans="1:7" ht="15.75">
      <c r="A14" s="3" t="s">
        <v>253</v>
      </c>
      <c r="B14" s="8">
        <v>3829</v>
      </c>
      <c r="C14" s="8">
        <v>81</v>
      </c>
      <c r="D14" s="8">
        <v>10</v>
      </c>
      <c r="E14" s="8">
        <v>13998</v>
      </c>
      <c r="F14" s="8">
        <v>4445</v>
      </c>
      <c r="G14" s="8">
        <v>22363</v>
      </c>
    </row>
    <row r="15" spans="1:7" ht="15.75">
      <c r="A15" s="3" t="s">
        <v>254</v>
      </c>
      <c r="B15" s="8">
        <v>10037</v>
      </c>
      <c r="C15" s="8">
        <v>235</v>
      </c>
      <c r="D15" s="8">
        <v>26</v>
      </c>
      <c r="E15" s="8">
        <v>21612</v>
      </c>
      <c r="F15" s="8">
        <v>12052</v>
      </c>
      <c r="G15" s="8">
        <v>43962</v>
      </c>
    </row>
    <row r="16" spans="1:7" ht="15.75">
      <c r="A16" s="3" t="s">
        <v>255</v>
      </c>
      <c r="B16" s="8">
        <v>5960</v>
      </c>
      <c r="C16" s="8">
        <v>103</v>
      </c>
      <c r="D16" s="8">
        <v>25</v>
      </c>
      <c r="E16" s="8">
        <v>11797</v>
      </c>
      <c r="F16" s="8">
        <v>4535</v>
      </c>
      <c r="G16" s="8">
        <v>22420</v>
      </c>
    </row>
    <row r="17" spans="1:7" ht="15.75">
      <c r="A17" s="3" t="s">
        <v>256</v>
      </c>
      <c r="B17" s="8">
        <v>3114</v>
      </c>
      <c r="C17" s="8">
        <v>72</v>
      </c>
      <c r="D17" s="8">
        <v>15</v>
      </c>
      <c r="E17" s="8">
        <v>11037</v>
      </c>
      <c r="F17" s="8">
        <v>2791</v>
      </c>
      <c r="G17" s="8">
        <v>17029</v>
      </c>
    </row>
    <row r="18" spans="1:7" ht="15.75">
      <c r="A18" s="3" t="s">
        <v>257</v>
      </c>
      <c r="B18" s="8">
        <v>5697</v>
      </c>
      <c r="C18" s="8">
        <v>161</v>
      </c>
      <c r="D18" s="8">
        <v>16</v>
      </c>
      <c r="E18" s="8">
        <v>13156</v>
      </c>
      <c r="F18" s="8">
        <v>6960</v>
      </c>
      <c r="G18" s="8">
        <v>25990</v>
      </c>
    </row>
    <row r="19" spans="1:7" ht="15.75">
      <c r="A19" s="3" t="s">
        <v>258</v>
      </c>
      <c r="B19" s="8">
        <f>427+3226</f>
        <v>3653</v>
      </c>
      <c r="C19" s="8">
        <f>5+57</f>
        <v>62</v>
      </c>
      <c r="D19" s="8">
        <f>4+12</f>
        <v>16</v>
      </c>
      <c r="E19" s="8">
        <f>1275+11237</f>
        <v>12512</v>
      </c>
      <c r="F19" s="8">
        <f>311+3301</f>
        <v>3612</v>
      </c>
      <c r="G19" s="8">
        <f>2022+17833</f>
        <v>19855</v>
      </c>
    </row>
    <row r="20" spans="1:7" ht="15.75">
      <c r="A20" s="3" t="s">
        <v>259</v>
      </c>
      <c r="B20" s="8">
        <v>67070</v>
      </c>
      <c r="C20" s="8">
        <v>1317</v>
      </c>
      <c r="D20" s="8">
        <v>189</v>
      </c>
      <c r="E20" s="8">
        <v>105666</v>
      </c>
      <c r="F20" s="8">
        <v>62756</v>
      </c>
      <c r="G20" s="8">
        <v>236998</v>
      </c>
    </row>
    <row r="21" spans="1:7" ht="15.75">
      <c r="A21" s="3" t="s">
        <v>260</v>
      </c>
      <c r="B21" s="8">
        <v>6428</v>
      </c>
      <c r="C21" s="8">
        <v>180</v>
      </c>
      <c r="D21" s="8">
        <v>48</v>
      </c>
      <c r="E21" s="8">
        <v>9271</v>
      </c>
      <c r="F21" s="8">
        <v>6691</v>
      </c>
      <c r="G21" s="8">
        <v>22618</v>
      </c>
    </row>
    <row r="22" spans="1:7" ht="15.75">
      <c r="A22" s="3" t="s">
        <v>261</v>
      </c>
      <c r="B22" s="8">
        <v>7289</v>
      </c>
      <c r="C22" s="8">
        <v>104</v>
      </c>
      <c r="D22" s="8">
        <v>16</v>
      </c>
      <c r="E22" s="8">
        <v>18566</v>
      </c>
      <c r="F22" s="8">
        <v>6845</v>
      </c>
      <c r="G22" s="8">
        <v>32820</v>
      </c>
    </row>
    <row r="23" spans="1:7" ht="15.75">
      <c r="A23" s="3" t="s">
        <v>262</v>
      </c>
      <c r="B23" s="8">
        <v>6847</v>
      </c>
      <c r="C23" s="8">
        <v>177</v>
      </c>
      <c r="D23" s="8">
        <v>24</v>
      </c>
      <c r="E23" s="8">
        <v>16830</v>
      </c>
      <c r="F23" s="8">
        <v>8720</v>
      </c>
      <c r="G23" s="8">
        <v>32598</v>
      </c>
    </row>
    <row r="24" spans="1:7" ht="15.75">
      <c r="A24" s="3" t="s">
        <v>263</v>
      </c>
      <c r="B24" s="8">
        <v>6461</v>
      </c>
      <c r="C24" s="8">
        <v>108</v>
      </c>
      <c r="D24" s="8">
        <v>20</v>
      </c>
      <c r="E24" s="8">
        <v>14177</v>
      </c>
      <c r="F24" s="8">
        <v>6216</v>
      </c>
      <c r="G24" s="8">
        <v>26982</v>
      </c>
    </row>
    <row r="25" spans="1:7" ht="15.75">
      <c r="A25" s="3" t="s">
        <v>264</v>
      </c>
      <c r="B25" s="8">
        <v>7183</v>
      </c>
      <c r="C25" s="8">
        <v>128</v>
      </c>
      <c r="D25" s="8">
        <v>12</v>
      </c>
      <c r="E25" s="8">
        <v>11068</v>
      </c>
      <c r="F25" s="8">
        <v>6654</v>
      </c>
      <c r="G25" s="8">
        <v>25045</v>
      </c>
    </row>
    <row r="26" spans="1:7" ht="15.75">
      <c r="A26" s="3" t="s">
        <v>265</v>
      </c>
      <c r="B26" s="8">
        <v>2667</v>
      </c>
      <c r="C26" s="8">
        <v>34</v>
      </c>
      <c r="D26" s="8">
        <v>6</v>
      </c>
      <c r="E26" s="8">
        <v>7949</v>
      </c>
      <c r="F26" s="8">
        <v>2198</v>
      </c>
      <c r="G26" s="8">
        <v>12854</v>
      </c>
    </row>
    <row r="27" spans="1:7" ht="15.75">
      <c r="A27" s="3" t="s">
        <v>266</v>
      </c>
      <c r="B27" s="8">
        <v>3969</v>
      </c>
      <c r="C27" s="8">
        <v>84</v>
      </c>
      <c r="D27" s="8">
        <v>15</v>
      </c>
      <c r="E27" s="8">
        <v>12465</v>
      </c>
      <c r="F27" s="8">
        <v>5860</v>
      </c>
      <c r="G27" s="8">
        <v>22393</v>
      </c>
    </row>
    <row r="28" spans="1:7" ht="15.75">
      <c r="A28" s="3" t="s">
        <v>267</v>
      </c>
      <c r="B28" s="8">
        <v>3710</v>
      </c>
      <c r="C28" s="8">
        <v>84</v>
      </c>
      <c r="D28" s="8">
        <v>13</v>
      </c>
      <c r="E28" s="8">
        <v>12470</v>
      </c>
      <c r="F28" s="8">
        <v>3795</v>
      </c>
      <c r="G28" s="8">
        <v>20072</v>
      </c>
    </row>
    <row r="29" spans="1:7" ht="15.75">
      <c r="A29" s="3" t="s">
        <v>268</v>
      </c>
      <c r="B29" s="8">
        <v>9774</v>
      </c>
      <c r="C29" s="8">
        <v>174</v>
      </c>
      <c r="D29" s="8">
        <v>30</v>
      </c>
      <c r="E29" s="8">
        <v>17808</v>
      </c>
      <c r="F29" s="8">
        <v>11094</v>
      </c>
      <c r="G29" s="8">
        <v>38880</v>
      </c>
    </row>
    <row r="30" spans="1:7" ht="15.75">
      <c r="A30" s="3" t="s">
        <v>269</v>
      </c>
      <c r="B30" s="8">
        <v>8580</v>
      </c>
      <c r="C30" s="8">
        <v>319</v>
      </c>
      <c r="D30" s="8">
        <v>34</v>
      </c>
      <c r="E30" s="8">
        <v>18700</v>
      </c>
      <c r="F30" s="8">
        <v>11751</v>
      </c>
      <c r="G30" s="8">
        <v>39384</v>
      </c>
    </row>
    <row r="31" spans="1:7" ht="15.75">
      <c r="A31" s="3" t="s">
        <v>270</v>
      </c>
      <c r="B31" s="8">
        <v>43629</v>
      </c>
      <c r="C31" s="8">
        <v>529</v>
      </c>
      <c r="D31" s="8">
        <v>92</v>
      </c>
      <c r="E31" s="8">
        <v>14171</v>
      </c>
      <c r="F31" s="8">
        <v>25367</v>
      </c>
      <c r="G31" s="8">
        <v>83788</v>
      </c>
    </row>
    <row r="32" spans="1:7" ht="15.75">
      <c r="A32" s="3" t="s">
        <v>271</v>
      </c>
      <c r="B32" s="8">
        <v>8612</v>
      </c>
      <c r="C32" s="8">
        <v>135</v>
      </c>
      <c r="D32" s="8">
        <v>30</v>
      </c>
      <c r="E32" s="8">
        <v>17778</v>
      </c>
      <c r="F32" s="8">
        <v>8667</v>
      </c>
      <c r="G32" s="8">
        <v>35222</v>
      </c>
    </row>
    <row r="33" spans="1:7" ht="15.75">
      <c r="A33" s="3" t="s">
        <v>272</v>
      </c>
      <c r="B33" s="8">
        <v>6188</v>
      </c>
      <c r="C33" s="8">
        <v>149</v>
      </c>
      <c r="D33" s="8">
        <v>28</v>
      </c>
      <c r="E33" s="8">
        <v>14064</v>
      </c>
      <c r="F33" s="8">
        <v>7055</v>
      </c>
      <c r="G33" s="8">
        <v>27484</v>
      </c>
    </row>
    <row r="34" spans="2:7" ht="15.75">
      <c r="B34" s="6"/>
      <c r="C34" s="6"/>
      <c r="D34" s="6"/>
      <c r="E34" s="6"/>
      <c r="F34" s="6"/>
      <c r="G34" s="6"/>
    </row>
    <row r="35" spans="1:8" ht="15.75">
      <c r="A35" s="3" t="s">
        <v>112</v>
      </c>
      <c r="B35" s="6">
        <f aca="true" t="shared" si="0" ref="B35:G35">SUM(B3:B33)</f>
        <v>432829</v>
      </c>
      <c r="C35" s="6">
        <f t="shared" si="0"/>
        <v>9118</v>
      </c>
      <c r="D35" s="6">
        <f t="shared" si="0"/>
        <v>1425</v>
      </c>
      <c r="E35" s="6">
        <f t="shared" si="0"/>
        <v>743956</v>
      </c>
      <c r="F35" s="6">
        <f t="shared" si="0"/>
        <v>447184</v>
      </c>
      <c r="G35" s="6">
        <f t="shared" si="0"/>
        <v>1634512</v>
      </c>
      <c r="H35" s="6" t="e">
        <f>SUM(#REF!,#REF!,#REF!)</f>
        <v>#REF!</v>
      </c>
    </row>
    <row r="37" ht="15.75">
      <c r="G37" s="9"/>
    </row>
    <row r="38" ht="15.75">
      <c r="G38" s="9"/>
    </row>
    <row r="39" ht="15.75">
      <c r="G39" s="9"/>
    </row>
    <row r="40" ht="15.75">
      <c r="G40" s="9"/>
    </row>
    <row r="41" ht="15.75">
      <c r="G41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 Secretary of State</dc:creator>
  <cp:keywords/>
  <dc:description/>
  <cp:lastModifiedBy>Secretary of State</cp:lastModifiedBy>
  <cp:lastPrinted>2007-12-03T21:46:38Z</cp:lastPrinted>
  <dcterms:created xsi:type="dcterms:W3CDTF">2007-10-04T21:33:21Z</dcterms:created>
  <dcterms:modified xsi:type="dcterms:W3CDTF">2007-12-14T19:15:51Z</dcterms:modified>
  <cp:category/>
  <cp:version/>
  <cp:contentType/>
  <cp:contentStatus/>
</cp:coreProperties>
</file>